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9440" windowHeight="14190"/>
  </bookViews>
  <sheets>
    <sheet name="Facility CMIs" sheetId="1" r:id="rId1"/>
  </sheets>
  <externalReferences>
    <externalReference r:id="rId2"/>
  </externalReferences>
  <definedNames>
    <definedName name="owner">[1]Fields!$AP$4:$AQ$8</definedName>
    <definedName name="_xlnm.Print_Area" localSheetId="0">'Facility CMIs'!$A$1:$I$370</definedName>
    <definedName name="_xlnm.Print_Titles" localSheetId="0">'Facility CMIs'!$1:$5</definedName>
  </definedNames>
  <calcPr calcId="145621" calcMode="autoNoTable"/>
</workbook>
</file>

<file path=xl/calcChain.xml><?xml version="1.0" encoding="utf-8"?>
<calcChain xmlns="http://schemas.openxmlformats.org/spreadsheetml/2006/main">
  <c r="U21" i="1"/>
  <c r="U20"/>
  <c r="T21"/>
  <c r="T20"/>
  <c r="M370"/>
  <c r="L370"/>
  <c r="M369"/>
  <c r="L369"/>
  <c r="M368"/>
  <c r="L368"/>
  <c r="M367"/>
  <c r="L367"/>
  <c r="M366"/>
  <c r="L366"/>
  <c r="M365"/>
  <c r="L365"/>
  <c r="M364"/>
  <c r="L364"/>
  <c r="M363"/>
  <c r="L363"/>
  <c r="M362"/>
  <c r="L362"/>
  <c r="M361"/>
  <c r="L361"/>
  <c r="M360"/>
  <c r="L360"/>
  <c r="M359"/>
  <c r="L359"/>
  <c r="M358"/>
  <c r="L358"/>
  <c r="M357"/>
  <c r="L357"/>
  <c r="M356"/>
  <c r="L356"/>
  <c r="M355"/>
  <c r="L355"/>
  <c r="M354"/>
  <c r="L354"/>
  <c r="M353"/>
  <c r="L353"/>
  <c r="M352"/>
  <c r="L352"/>
  <c r="M351"/>
  <c r="L351"/>
  <c r="M350"/>
  <c r="L350"/>
  <c r="M349"/>
  <c r="L349"/>
  <c r="M348"/>
  <c r="L348"/>
  <c r="M347"/>
  <c r="L347"/>
  <c r="M346"/>
  <c r="L346"/>
  <c r="M345"/>
  <c r="L345"/>
  <c r="M344"/>
  <c r="L344"/>
  <c r="M343"/>
  <c r="L343"/>
  <c r="M342"/>
  <c r="L342"/>
  <c r="M341"/>
  <c r="L341"/>
  <c r="M340"/>
  <c r="L340"/>
  <c r="M339"/>
  <c r="L339"/>
  <c r="M338"/>
  <c r="L338"/>
  <c r="M337"/>
  <c r="L337"/>
  <c r="M336"/>
  <c r="L336"/>
  <c r="M335"/>
  <c r="L335"/>
  <c r="M334"/>
  <c r="L334"/>
  <c r="M333"/>
  <c r="L333"/>
  <c r="M332"/>
  <c r="L332"/>
  <c r="M331"/>
  <c r="L331"/>
  <c r="M330"/>
  <c r="L330"/>
  <c r="M329"/>
  <c r="L329"/>
  <c r="M328"/>
  <c r="L328"/>
  <c r="M327"/>
  <c r="L327"/>
  <c r="M326"/>
  <c r="L326"/>
  <c r="M325"/>
  <c r="L325"/>
  <c r="M324"/>
  <c r="L324"/>
  <c r="M323"/>
  <c r="L323"/>
  <c r="M322"/>
  <c r="L322"/>
  <c r="M321"/>
  <c r="L321"/>
  <c r="M320"/>
  <c r="L320"/>
  <c r="M319"/>
  <c r="L319"/>
  <c r="M318"/>
  <c r="L318"/>
  <c r="M317"/>
  <c r="L317"/>
  <c r="M316"/>
  <c r="L316"/>
  <c r="M315"/>
  <c r="L315"/>
  <c r="M314"/>
  <c r="L314"/>
  <c r="M313"/>
  <c r="L313"/>
  <c r="M312"/>
  <c r="L312"/>
  <c r="M311"/>
  <c r="L311"/>
  <c r="M310"/>
  <c r="L310"/>
  <c r="M309"/>
  <c r="L309"/>
  <c r="M308"/>
  <c r="L308"/>
  <c r="M307"/>
  <c r="L307"/>
  <c r="M306"/>
  <c r="L306"/>
  <c r="M305"/>
  <c r="L305"/>
  <c r="M304"/>
  <c r="L304"/>
  <c r="M303"/>
  <c r="L303"/>
  <c r="M302"/>
  <c r="L302"/>
  <c r="M301"/>
  <c r="L301"/>
  <c r="M300"/>
  <c r="L300"/>
  <c r="M299"/>
  <c r="L299"/>
  <c r="M298"/>
  <c r="L298"/>
  <c r="M297"/>
  <c r="L297"/>
  <c r="M296"/>
  <c r="L296"/>
  <c r="M295"/>
  <c r="L295"/>
  <c r="M294"/>
  <c r="L294"/>
  <c r="M293"/>
  <c r="L293"/>
  <c r="M292"/>
  <c r="L292"/>
  <c r="M291"/>
  <c r="L291"/>
  <c r="M290"/>
  <c r="L290"/>
  <c r="M289"/>
  <c r="L289"/>
  <c r="M288"/>
  <c r="L288"/>
  <c r="M287"/>
  <c r="L287"/>
  <c r="M286"/>
  <c r="L286"/>
  <c r="M285"/>
  <c r="L285"/>
  <c r="M284"/>
  <c r="L284"/>
  <c r="M283"/>
  <c r="L283"/>
  <c r="M282"/>
  <c r="L282"/>
  <c r="M281"/>
  <c r="L281"/>
  <c r="M280"/>
  <c r="L280"/>
  <c r="M279"/>
  <c r="L279"/>
  <c r="M278"/>
  <c r="L278"/>
  <c r="M277"/>
  <c r="L277"/>
  <c r="M276"/>
  <c r="L276"/>
  <c r="M275"/>
  <c r="L275"/>
  <c r="M274"/>
  <c r="L274"/>
  <c r="M273"/>
  <c r="L273"/>
  <c r="M272"/>
  <c r="L272"/>
  <c r="M271"/>
  <c r="L271"/>
  <c r="M270"/>
  <c r="L270"/>
  <c r="M269"/>
  <c r="L269"/>
  <c r="M268"/>
  <c r="L268"/>
  <c r="M267"/>
  <c r="L267"/>
  <c r="M266"/>
  <c r="L266"/>
  <c r="M265"/>
  <c r="L265"/>
  <c r="M264"/>
  <c r="L264"/>
  <c r="M263"/>
  <c r="L263"/>
  <c r="M262"/>
  <c r="L262"/>
  <c r="M261"/>
  <c r="L261"/>
  <c r="M260"/>
  <c r="L260"/>
  <c r="M259"/>
  <c r="L259"/>
  <c r="M258"/>
  <c r="L258"/>
  <c r="M257"/>
  <c r="L257"/>
  <c r="M256"/>
  <c r="L256"/>
  <c r="M255"/>
  <c r="L255"/>
  <c r="M254"/>
  <c r="L254"/>
  <c r="M253"/>
  <c r="L253"/>
  <c r="M252"/>
  <c r="L252"/>
  <c r="M251"/>
  <c r="L251"/>
  <c r="M250"/>
  <c r="L250"/>
  <c r="M249"/>
  <c r="L249"/>
  <c r="M248"/>
  <c r="L248"/>
  <c r="M247"/>
  <c r="L247"/>
  <c r="M246"/>
  <c r="L246"/>
  <c r="M245"/>
  <c r="L245"/>
  <c r="M244"/>
  <c r="L244"/>
  <c r="M243"/>
  <c r="L243"/>
  <c r="M242"/>
  <c r="L242"/>
  <c r="M241"/>
  <c r="L241"/>
  <c r="M240"/>
  <c r="L240"/>
  <c r="M239"/>
  <c r="L239"/>
  <c r="M238"/>
  <c r="L238"/>
  <c r="M237"/>
  <c r="L237"/>
  <c r="M236"/>
  <c r="L236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226"/>
  <c r="L226"/>
  <c r="M225"/>
  <c r="L225"/>
  <c r="M224"/>
  <c r="L224"/>
  <c r="M223"/>
  <c r="L223"/>
  <c r="M222"/>
  <c r="L222"/>
  <c r="M221"/>
  <c r="L221"/>
  <c r="M220"/>
  <c r="L220"/>
  <c r="M219"/>
  <c r="L219"/>
  <c r="M218"/>
  <c r="L218"/>
  <c r="M217"/>
  <c r="L217"/>
  <c r="M216"/>
  <c r="L216"/>
  <c r="M215"/>
  <c r="L215"/>
  <c r="M214"/>
  <c r="L214"/>
  <c r="M213"/>
  <c r="L213"/>
  <c r="M212"/>
  <c r="L212"/>
  <c r="M211"/>
  <c r="L211"/>
  <c r="M210"/>
  <c r="L210"/>
  <c r="M209"/>
  <c r="L209"/>
  <c r="M208"/>
  <c r="L208"/>
  <c r="M207"/>
  <c r="L207"/>
  <c r="M206"/>
  <c r="L206"/>
  <c r="M205"/>
  <c r="L205"/>
  <c r="M204"/>
  <c r="L204"/>
  <c r="M203"/>
  <c r="L203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L192"/>
  <c r="M191"/>
  <c r="L191"/>
  <c r="M190"/>
  <c r="L190"/>
  <c r="M189"/>
  <c r="L189"/>
  <c r="M188"/>
  <c r="L188"/>
  <c r="M187"/>
  <c r="L187"/>
  <c r="M186"/>
  <c r="L186"/>
  <c r="M184"/>
  <c r="L184"/>
  <c r="M183"/>
  <c r="L183"/>
  <c r="M182"/>
  <c r="L182"/>
  <c r="M181"/>
  <c r="L181"/>
  <c r="M180"/>
  <c r="L180"/>
  <c r="M179"/>
  <c r="L179"/>
  <c r="M178"/>
  <c r="L178"/>
  <c r="M177"/>
  <c r="L177"/>
  <c r="M176"/>
  <c r="L176"/>
  <c r="M175"/>
  <c r="L175"/>
  <c r="M174"/>
  <c r="L174"/>
  <c r="M173"/>
  <c r="L173"/>
  <c r="M172"/>
  <c r="L172"/>
  <c r="M171"/>
  <c r="L171"/>
  <c r="M170"/>
  <c r="L170"/>
  <c r="M169"/>
  <c r="L169"/>
  <c r="M168"/>
  <c r="L168"/>
  <c r="M167"/>
  <c r="L167"/>
  <c r="M166"/>
  <c r="L166"/>
  <c r="M165"/>
  <c r="L165"/>
  <c r="M164"/>
  <c r="L164"/>
  <c r="M163"/>
  <c r="L163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45"/>
  <c r="L145"/>
  <c r="M144"/>
  <c r="L144"/>
  <c r="M143"/>
  <c r="L143"/>
  <c r="M142"/>
  <c r="L142"/>
  <c r="M141"/>
  <c r="L141"/>
  <c r="M140"/>
  <c r="L140"/>
  <c r="M139"/>
  <c r="L139"/>
  <c r="M138"/>
  <c r="L138"/>
  <c r="M137"/>
  <c r="L137"/>
  <c r="M136"/>
  <c r="L136"/>
  <c r="M135"/>
  <c r="L135"/>
  <c r="M134"/>
  <c r="L134"/>
  <c r="M133"/>
  <c r="L133"/>
  <c r="M132"/>
  <c r="L132"/>
  <c r="M131"/>
  <c r="L131"/>
  <c r="M130"/>
  <c r="L130"/>
  <c r="M129"/>
  <c r="L129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110"/>
  <c r="L110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Q17"/>
  <c r="M17"/>
  <c r="L17"/>
  <c r="M16"/>
  <c r="L16"/>
  <c r="M15"/>
  <c r="L15"/>
  <c r="M14"/>
  <c r="L14"/>
  <c r="M13"/>
  <c r="L13"/>
  <c r="M12"/>
  <c r="L12"/>
  <c r="M11"/>
  <c r="L11"/>
  <c r="R7" s="1"/>
  <c r="M10"/>
  <c r="S8" s="1"/>
  <c r="L10"/>
  <c r="O9"/>
  <c r="M9"/>
  <c r="L9"/>
  <c r="O8"/>
  <c r="M8"/>
  <c r="L8"/>
  <c r="Q7"/>
  <c r="P7"/>
  <c r="M7"/>
  <c r="L7"/>
  <c r="Q6"/>
  <c r="P6"/>
  <c r="M6"/>
  <c r="L6"/>
  <c r="K3"/>
  <c r="J3"/>
  <c r="I3"/>
  <c r="H3"/>
  <c r="G3"/>
  <c r="F3"/>
  <c r="S7" l="1"/>
  <c r="U7" s="1"/>
  <c r="L3"/>
  <c r="M3"/>
  <c r="S9"/>
  <c r="R6"/>
  <c r="T6" s="1"/>
  <c r="R8"/>
  <c r="T7" s="1"/>
  <c r="R9"/>
  <c r="P8"/>
  <c r="Q8" s="1"/>
  <c r="O10"/>
  <c r="S6"/>
  <c r="U6" s="1"/>
  <c r="S10" l="1"/>
  <c r="O11"/>
  <c r="P9"/>
  <c r="Q9" s="1"/>
  <c r="R10"/>
  <c r="T8"/>
  <c r="U8"/>
  <c r="S11" l="1"/>
  <c r="R11"/>
  <c r="O12"/>
  <c r="P10"/>
  <c r="Q10" s="1"/>
  <c r="U10"/>
  <c r="T9"/>
  <c r="U9"/>
  <c r="S12" l="1"/>
  <c r="R12"/>
  <c r="O13"/>
  <c r="P11"/>
  <c r="Q11" s="1"/>
  <c r="U11"/>
  <c r="T10"/>
  <c r="R13" l="1"/>
  <c r="O14"/>
  <c r="S13"/>
  <c r="P12"/>
  <c r="Q12" s="1"/>
  <c r="T11"/>
  <c r="O15" l="1"/>
  <c r="R14"/>
  <c r="P13"/>
  <c r="Q13" s="1"/>
  <c r="S14"/>
  <c r="U12"/>
  <c r="T12"/>
  <c r="O16" l="1"/>
  <c r="P14"/>
  <c r="Q14" s="1"/>
  <c r="R15"/>
  <c r="S15"/>
  <c r="T13"/>
  <c r="U13"/>
  <c r="P15" l="1"/>
  <c r="Q15" s="1"/>
  <c r="S16"/>
  <c r="O17"/>
  <c r="R16"/>
  <c r="T14"/>
  <c r="U14"/>
  <c r="S17" l="1"/>
  <c r="U17" s="1"/>
  <c r="R17"/>
  <c r="T17" s="1"/>
  <c r="P16"/>
  <c r="Q16" s="1"/>
  <c r="T15"/>
  <c r="U15"/>
  <c r="U16" l="1"/>
  <c r="U18"/>
  <c r="T16"/>
  <c r="T18" s="1"/>
</calcChain>
</file>

<file path=xl/sharedStrings.xml><?xml version="1.0" encoding="utf-8"?>
<sst xmlns="http://schemas.openxmlformats.org/spreadsheetml/2006/main" count="397" uniqueCount="383">
  <si>
    <t>Wisconsin Nursing Home Non-DD Acuity - 2016Q4 Picture Quarter</t>
  </si>
  <si>
    <t>Includes in-house and bedhold residents; excludes TBI and ventilator residents; June 2017 MDS/MMIS Extract</t>
  </si>
  <si>
    <t>Medicaid FFS Non-DD Residents</t>
  </si>
  <si>
    <t>12/31/2016 BEH/CI Scores</t>
  </si>
  <si>
    <t>Corrected Values</t>
  </si>
  <si>
    <t>Change</t>
  </si>
  <si>
    <t>PopID</t>
  </si>
  <si>
    <t>Name</t>
  </si>
  <si>
    <t>PDs</t>
  </si>
  <si>
    <t>NA PDs</t>
  </si>
  <si>
    <t>RUG-48
CMI</t>
  </si>
  <si>
    <t>Access
Score
FFS Residents</t>
  </si>
  <si>
    <t>Improvement Score
FFS Residents</t>
  </si>
  <si>
    <t>Access
Score
FFS &amp; MCO Residents</t>
  </si>
  <si>
    <t>Improvement Score
FFS &amp; MCO Residents</t>
  </si>
  <si>
    <t>Algoma LTC Unit</t>
  </si>
  <si>
    <t>American Heritage Care Center</t>
  </si>
  <si>
    <t>American Luth.-Men.Unit</t>
  </si>
  <si>
    <t>ManorCare Health Services</t>
  </si>
  <si>
    <t>ManorCare Health Services - East</t>
  </si>
  <si>
    <t>ManorCare Hlth Serv West</t>
  </si>
  <si>
    <t>Oak Park Nursing &amp; Rehab. Center</t>
  </si>
  <si>
    <t>Appleton Health Care Center</t>
  </si>
  <si>
    <t>St Mary's Care Center</t>
  </si>
  <si>
    <t>Ashland Health/ Rehab Center</t>
  </si>
  <si>
    <t>Augusta Area Home</t>
  </si>
  <si>
    <t>Terrace At St. Francis - Wheaton Fran. HC</t>
  </si>
  <si>
    <t>Care-Age of Brookfield</t>
  </si>
  <si>
    <t>Mayo Clinic Health System - Northland</t>
  </si>
  <si>
    <t>Barron Care and Rehab</t>
  </si>
  <si>
    <t>Northern Lights Health Care Center</t>
  </si>
  <si>
    <t>Beaver Dam - Golden LivingCenter</t>
  </si>
  <si>
    <t>Hillside Manor</t>
  </si>
  <si>
    <t>Wellspring Milwaukee Health Care</t>
  </si>
  <si>
    <t>Beloit Health/Rehab Center</t>
  </si>
  <si>
    <t>Lake Terrace Health &amp; Rehab Ctr</t>
  </si>
  <si>
    <t>Juliette Manor</t>
  </si>
  <si>
    <t xml:space="preserve">Bethany Home </t>
  </si>
  <si>
    <t>Bethany St Joseph Care Center</t>
  </si>
  <si>
    <t>Bethel Center</t>
  </si>
  <si>
    <t>Bethel Home &amp; Serv, Inc.</t>
  </si>
  <si>
    <t>Bethel Home</t>
  </si>
  <si>
    <t>Birch Hill Care Center LLC</t>
  </si>
  <si>
    <t>Heartland Country Village</t>
  </si>
  <si>
    <t>Mayo Clinic Health System - Maplewood NH</t>
  </si>
  <si>
    <t>Bloomfield Healthcare &amp; Rehab Ctr.</t>
  </si>
  <si>
    <t>Bornemann N.H., Inc</t>
  </si>
  <si>
    <t>The Villa At Bradley Estates</t>
  </si>
  <si>
    <t>Brookside Care Center</t>
  </si>
  <si>
    <t>Brown Co. CTC Bayshore Village</t>
  </si>
  <si>
    <t>Am Luth Home-Mondovi</t>
  </si>
  <si>
    <t>Burnett Med Ctr- SNF</t>
  </si>
  <si>
    <t>Bethany-Riverside</t>
  </si>
  <si>
    <t>Becker Shoop Center</t>
  </si>
  <si>
    <t>Homestead Care Center</t>
  </si>
  <si>
    <t>Cameo Care Center</t>
  </si>
  <si>
    <t>All About Life Rehab Center</t>
  </si>
  <si>
    <t>Premier Rehabilitation and Skilled Nursing</t>
  </si>
  <si>
    <t>Cedar Crest Health Center</t>
  </si>
  <si>
    <t>Cedar Lake Hlth and Rehab</t>
  </si>
  <si>
    <t>Villa Marina Hlth/Rehab</t>
  </si>
  <si>
    <t>Chilton Care Center</t>
  </si>
  <si>
    <t>Wissota Hlth &amp; Regional Vent Ctr</t>
  </si>
  <si>
    <t>Chippewa Manor Nursing Home</t>
  </si>
  <si>
    <t>Christian Home &amp; Rehab Center</t>
  </si>
  <si>
    <t>Clark Co Health Care Center</t>
  </si>
  <si>
    <t>Alden-Meadow Park Health Care Center</t>
  </si>
  <si>
    <t>Colfax Health and Rehab Center</t>
  </si>
  <si>
    <t>Colonial Center</t>
  </si>
  <si>
    <t>Belmont Nursing &amp; Rehab Center</t>
  </si>
  <si>
    <t>Colonial Manor Rehab Center - Kindred</t>
  </si>
  <si>
    <t>Colonial Manor - Golden Living Center</t>
  </si>
  <si>
    <t>Columbia Health Care Center</t>
  </si>
  <si>
    <t>Columbus Nursing &amp; Rehab. Center</t>
  </si>
  <si>
    <t>Spooner Health System</t>
  </si>
  <si>
    <t>Wisconsin Dells - Golden Living Centers</t>
  </si>
  <si>
    <t>Evansville Manor</t>
  </si>
  <si>
    <t>Continental Manor - Golden Living Ctr</t>
  </si>
  <si>
    <t>Continental Manor - Golden Living Center</t>
  </si>
  <si>
    <t>Cornell Area Care Center, Inc.</t>
  </si>
  <si>
    <t>Alden Estates of Countryside, Inc</t>
  </si>
  <si>
    <t>Court Manor - Golden Living Center</t>
  </si>
  <si>
    <t>Crandon Nursing Home, The</t>
  </si>
  <si>
    <t>Willow Ridge, Inc.</t>
  </si>
  <si>
    <t>Christian Com. Home of Osceola</t>
  </si>
  <si>
    <t>Cumberland Memorial Hospital ECU</t>
  </si>
  <si>
    <t>Dove Healthcare - West</t>
  </si>
  <si>
    <t>Clement Manor Health Care Center</t>
  </si>
  <si>
    <t>Christian Community Home</t>
  </si>
  <si>
    <t>Dallas Care and Rehab</t>
  </si>
  <si>
    <t>Badger Prairie H.C.C.</t>
  </si>
  <si>
    <t>Divine Savior Healthcare</t>
  </si>
  <si>
    <t>Clearview</t>
  </si>
  <si>
    <t>Door Co Mem. Hosp SNF</t>
  </si>
  <si>
    <t>Dorchester - Golden Living Ctr</t>
  </si>
  <si>
    <t>The Neighbors - Central Neighborhood</t>
  </si>
  <si>
    <t>Avanti Health and Rehab Center</t>
  </si>
  <si>
    <t>The Neighbors-East</t>
  </si>
  <si>
    <t>The Neighbors-West</t>
  </si>
  <si>
    <t>Clairemont Nursing &amp; Rehabilitation</t>
  </si>
  <si>
    <t>Edgerton Care Center</t>
  </si>
  <si>
    <t>Edgewater Haven Nursing Home</t>
  </si>
  <si>
    <t>Heritage Manor</t>
  </si>
  <si>
    <t>Ridgeview Terrace LTC</t>
  </si>
  <si>
    <t>Lakeshore Manor - All Saints. Med Ctr</t>
  </si>
  <si>
    <t>Middleton Village - Kindred Nsg &amp; Rehab</t>
  </si>
  <si>
    <t>Evergreen Care Center LLC</t>
  </si>
  <si>
    <t>Evergreen Health Center</t>
  </si>
  <si>
    <t>Eden Rehabilitation Suites</t>
  </si>
  <si>
    <t>Fairhaven Corporation</t>
  </si>
  <si>
    <t>Fall Creek Valley Care Center</t>
  </si>
  <si>
    <t>Sharpe Care, LTD</t>
  </si>
  <si>
    <t>Family Heritage Care Center</t>
  </si>
  <si>
    <t>North Ridge - Kindred Nrsg &amp; Rehab</t>
  </si>
  <si>
    <t>Kennedy Park Nursing and Rehab Center</t>
  </si>
  <si>
    <t>Fox River Nursing and Rehab Center</t>
  </si>
  <si>
    <t>Bridgewood Nursing and Rehab Center</t>
  </si>
  <si>
    <t>Strawberry Lane Medical &amp; Rehab Ctr</t>
  </si>
  <si>
    <t>SouthPointe Healthcare Center</t>
  </si>
  <si>
    <t>Fennimore - Good Samaritan Society</t>
  </si>
  <si>
    <t>Fond du Lac Lutheran Home</t>
  </si>
  <si>
    <t>Fort Atkinson - Golden Living Center</t>
  </si>
  <si>
    <t>Four Winds Manor</t>
  </si>
  <si>
    <t>Frederic Care Center</t>
  </si>
  <si>
    <t>Friendly Village</t>
  </si>
  <si>
    <t>Franciscan Woods - Wheaton Fran. HC</t>
  </si>
  <si>
    <t>Franciscan Villa of S. MI</t>
  </si>
  <si>
    <t>Trinity Village</t>
  </si>
  <si>
    <t>Hartford Care Center</t>
  </si>
  <si>
    <t>Woodlands of Gillett, The</t>
  </si>
  <si>
    <t>Glenhaven, Inc</t>
  </si>
  <si>
    <t>Village Gardens - Golden Living Ctr</t>
  </si>
  <si>
    <t>Pigeon Falls Health Care Ctr</t>
  </si>
  <si>
    <t>Golden Age Manor</t>
  </si>
  <si>
    <t>Golden Age - Golden Living Center</t>
  </si>
  <si>
    <t>Rib Lake - Golden Living Center</t>
  </si>
  <si>
    <t>Grancare Nursing &amp; Rehab Center</t>
  </si>
  <si>
    <t>Grancare Nursing Center</t>
  </si>
  <si>
    <t>Grande Prairie Health &amp; Rehab. Center</t>
  </si>
  <si>
    <t>Grand View Care Center, Inc.</t>
  </si>
  <si>
    <t>Grays Nursing Home, Inc.</t>
  </si>
  <si>
    <t>East Troy Manor</t>
  </si>
  <si>
    <t>Greentree Health &amp; Rehab Center</t>
  </si>
  <si>
    <t>Greenway Manor</t>
  </si>
  <si>
    <t>Eastcastle Place Bradford Terrace Convalesent Ctr.</t>
  </si>
  <si>
    <t>Good Shepherd Services</t>
  </si>
  <si>
    <t>Hales Corners Care Center</t>
  </si>
  <si>
    <t>Hamilton Memorial Home</t>
  </si>
  <si>
    <t>Water's Edge</t>
  </si>
  <si>
    <t>Oregon Manor</t>
  </si>
  <si>
    <t>ManorCare HS-Pewaukee</t>
  </si>
  <si>
    <t>Sheboygan Progressive Care Center</t>
  </si>
  <si>
    <t>Heritage Nursing &amp; Rehab Center</t>
  </si>
  <si>
    <t>Heritage of Elmwood N.H.</t>
  </si>
  <si>
    <t>Fair View Nursing Home</t>
  </si>
  <si>
    <t>Hetzel Care Center, Inc.</t>
  </si>
  <si>
    <t>Ridgewood Care Center</t>
  </si>
  <si>
    <t>Cedar Springs Health &amp; Rehab Center</t>
  </si>
  <si>
    <t>Hillview Heath Care Center</t>
  </si>
  <si>
    <t>Holton Manor</t>
  </si>
  <si>
    <t>Lutheran Home, Inc. (The)</t>
  </si>
  <si>
    <t>Homme Home for the Aging</t>
  </si>
  <si>
    <t>Hope Health &amp; Rehab Ctr</t>
  </si>
  <si>
    <t>Hospitality Nurs/Rehab Ctr</t>
  </si>
  <si>
    <t>Manawa Community Nurse Ctr, Inc.</t>
  </si>
  <si>
    <t>NEWCare, Inc.</t>
  </si>
  <si>
    <t>Ingleside</t>
  </si>
  <si>
    <t>Iola Living Assistance</t>
  </si>
  <si>
    <t>Mary Jude Nursing Home</t>
  </si>
  <si>
    <t>St Clare Meadows CC</t>
  </si>
  <si>
    <t>Karmenta Center</t>
  </si>
  <si>
    <t>Kewaunee Health Care Center</t>
  </si>
  <si>
    <t>Knapp Haven</t>
  </si>
  <si>
    <t>Ladysmith NH</t>
  </si>
  <si>
    <t>Lafayette Manor</t>
  </si>
  <si>
    <t>Geneva Lake Manor</t>
  </si>
  <si>
    <t>Ladysmith Living Center</t>
  </si>
  <si>
    <t>Lakeland Health Care Center</t>
  </si>
  <si>
    <t>Lakeview Manor</t>
  </si>
  <si>
    <t>Lakeview Health Center</t>
  </si>
  <si>
    <t>Lancaster Care Center</t>
  </si>
  <si>
    <t>Lasata Care Center</t>
  </si>
  <si>
    <t>Rennes Hlth and Rehab Ctr - Rhinelander</t>
  </si>
  <si>
    <t>Lincoln Village Conv Ctr</t>
  </si>
  <si>
    <t>Lodi - Good Samaritan Society</t>
  </si>
  <si>
    <t>Luther Home</t>
  </si>
  <si>
    <t>Luther Manor</t>
  </si>
  <si>
    <t>Linden Grove - New Berlin</t>
  </si>
  <si>
    <t>LindenGrove - Waukesha</t>
  </si>
  <si>
    <t>Linden Grove - Men Falls</t>
  </si>
  <si>
    <t>LindenGrove - Mukwonago</t>
  </si>
  <si>
    <t>Marywood Convalescent Center</t>
  </si>
  <si>
    <t>Syverson Lutheran Home</t>
  </si>
  <si>
    <t>Manitowoc Health Care Center</t>
  </si>
  <si>
    <t>Grace Lutheran Communities - River Pines</t>
  </si>
  <si>
    <t xml:space="preserve">  </t>
  </si>
  <si>
    <t>Maple Lane Health Care Center</t>
  </si>
  <si>
    <t>Deerfield Care Center</t>
  </si>
  <si>
    <t>Maplewood of Sauk Prairie</t>
  </si>
  <si>
    <t>Mayville Nursing and Rehab Ctr</t>
  </si>
  <si>
    <t>Three Oaks - Golden Living Center</t>
  </si>
  <si>
    <t>Marinuka Manor</t>
  </si>
  <si>
    <t>Marquardt Mem. Manor, Inc.</t>
  </si>
  <si>
    <t>Marshfield Care Center</t>
  </si>
  <si>
    <t>Maryhill Manor, Inc.</t>
  </si>
  <si>
    <t>Meadow View Manor NH</t>
  </si>
  <si>
    <t>Memorial Nursing &amp; Rehab. Ctr</t>
  </si>
  <si>
    <t>Upland Hills Nursing &amp; Rehab Center</t>
  </si>
  <si>
    <t>Boscobel Care and Rehab</t>
  </si>
  <si>
    <t>Menomonee Falls HCC</t>
  </si>
  <si>
    <t>Mellen Manor</t>
  </si>
  <si>
    <t>Maplewood Center</t>
  </si>
  <si>
    <t>Middle River Health &amp; Rehab</t>
  </si>
  <si>
    <t>The Villa at River Parkway</t>
  </si>
  <si>
    <t>Milwaukee Catholic Home</t>
  </si>
  <si>
    <t>Jewish Home &amp; Care Center</t>
  </si>
  <si>
    <t>Mineral Pt Care Ctr</t>
  </si>
  <si>
    <t>Monroe Manor Nurs/Rehab</t>
  </si>
  <si>
    <t>Montello Care Center, Inc</t>
  </si>
  <si>
    <t>Superior - Golden Living Center</t>
  </si>
  <si>
    <t>Morningside Hlth Center</t>
  </si>
  <si>
    <t>Morrow Memorial Home</t>
  </si>
  <si>
    <t>Kindred Nrsg &amp; Rehab Burlington</t>
  </si>
  <si>
    <t>Mulder Health Care Facility</t>
  </si>
  <si>
    <t>Baldwin Care Center</t>
  </si>
  <si>
    <t>Muskego Health Care Center</t>
  </si>
  <si>
    <t>Capitol Lakes Health Center</t>
  </si>
  <si>
    <t>Clairidge House</t>
  </si>
  <si>
    <t>Mercy Res. &amp; Rehab. Ctr.</t>
  </si>
  <si>
    <t>Lake Country Hlthcare &amp; Rehab Ctr</t>
  </si>
  <si>
    <t>Nazareth Health and Rehab Center</t>
  </si>
  <si>
    <t>Neillsville Care &amp; Rehab</t>
  </si>
  <si>
    <t>New Glarus Home, Inc.</t>
  </si>
  <si>
    <t>Norseland Nursing Home</t>
  </si>
  <si>
    <t>Oakwood Village East Health and Rehab</t>
  </si>
  <si>
    <t>Norwood Health Center Central</t>
  </si>
  <si>
    <t>Nu-Roc Comm. Hlthcare, Inc.</t>
  </si>
  <si>
    <t>Oak Ridge Care Center, Inc.</t>
  </si>
  <si>
    <t>Oakridge Gardens Nurs Ct</t>
  </si>
  <si>
    <t>Oakwood Lutheran Homes Assn</t>
  </si>
  <si>
    <t>Omro Care Center</t>
  </si>
  <si>
    <t>Onalaska Care Center</t>
  </si>
  <si>
    <t>Orchard Manor</t>
  </si>
  <si>
    <t>Northpoint Medical and Rehab Center</t>
  </si>
  <si>
    <t>Mayo Clinic Health System - Oakridge</t>
  </si>
  <si>
    <t>Brewster Village</t>
  </si>
  <si>
    <t>Odd Fellow Home</t>
  </si>
  <si>
    <t>River's Bend Hlth &amp; Rehab Ctr</t>
  </si>
  <si>
    <t xml:space="preserve">Park Manor </t>
  </si>
  <si>
    <t>Park View Home, Inc.</t>
  </si>
  <si>
    <t>Parkside Care Center</t>
  </si>
  <si>
    <t>Parkview Manor Hlth/Rehab</t>
  </si>
  <si>
    <t>Fountain View Care Center</t>
  </si>
  <si>
    <t>ManorCare HS -Platteville</t>
  </si>
  <si>
    <t>Highland Heights Healthcare Center</t>
  </si>
  <si>
    <t>Pepin Manor</t>
  </si>
  <si>
    <t>Ellsworth Care Center LLC</t>
  </si>
  <si>
    <t>Pine Crest Nursing Home</t>
  </si>
  <si>
    <t>Sannes Skogdalen Heim</t>
  </si>
  <si>
    <t>Pine Haven Christian Home</t>
  </si>
  <si>
    <t>Pine Manor HCC</t>
  </si>
  <si>
    <t>Pine Valley Healthcare &amp; Rehab</t>
  </si>
  <si>
    <t>Rennes Health and Rehab Ctr East</t>
  </si>
  <si>
    <t>Pine View Care Center</t>
  </si>
  <si>
    <t>Pioneer Nursing Home</t>
  </si>
  <si>
    <t>Crest View Nursing Home</t>
  </si>
  <si>
    <t>Pleasant View Nursing Home</t>
  </si>
  <si>
    <t>Aspirus Pleasant View</t>
  </si>
  <si>
    <t>Portage County HCC</t>
  </si>
  <si>
    <t>Prairie Maison</t>
  </si>
  <si>
    <t>Peabody Manor</t>
  </si>
  <si>
    <t>Plymouth Care Center LLC</t>
  </si>
  <si>
    <t>Rennes Hlth and Rehab Ctr West</t>
  </si>
  <si>
    <t>Rice Lake Convalescent Cn</t>
  </si>
  <si>
    <t>Ledge View Nursing Center</t>
  </si>
  <si>
    <t>Riverdale - Golden Living Center</t>
  </si>
  <si>
    <t>Kinnic Health and Rehab</t>
  </si>
  <si>
    <t>Lutheran Home: River Falls</t>
  </si>
  <si>
    <t>Maple Ridge Health and Rehab</t>
  </si>
  <si>
    <t>Stevens Point Care Center</t>
  </si>
  <si>
    <t>Markesan Resident Home</t>
  </si>
  <si>
    <t>The Woodlands of Oconto</t>
  </si>
  <si>
    <t>Wisconsin Rapids Nursing and Rehab Ctr</t>
  </si>
  <si>
    <t>Crystal River Nursing &amp; Rehab</t>
  </si>
  <si>
    <t>Riverview - Golden Living Center</t>
  </si>
  <si>
    <t>Rock Haven</t>
  </si>
  <si>
    <t>Rocky Knoll Health Care Facility</t>
  </si>
  <si>
    <t>Rolling Hills Rehab</t>
  </si>
  <si>
    <t>Harbor Haven Health and Rehab</t>
  </si>
  <si>
    <t>Ladysmith Care &amp; Rehab</t>
  </si>
  <si>
    <t>Rennes Health and Rehab Center</t>
  </si>
  <si>
    <t>Rennes Hlth and Rehab Ctr-Appleton</t>
  </si>
  <si>
    <t>Rennes Hlth &amp; Rehab - Weston</t>
  </si>
  <si>
    <t>Stoney River Rehab</t>
  </si>
  <si>
    <t>Birchwood Health &amp; Rehab Ctr</t>
  </si>
  <si>
    <t>Silver Spring - Golden Living Ctr</t>
  </si>
  <si>
    <t>Samaritan Health Ctr</t>
  </si>
  <si>
    <t>San Luis Med. &amp; Rehab. Ctr - Kindred</t>
  </si>
  <si>
    <t>Santa Maria NH</t>
  </si>
  <si>
    <t>Sauk Co HCC</t>
  </si>
  <si>
    <t>Schmitt Woodland Hills</t>
  </si>
  <si>
    <t>Shady Lane Nursing Care Center</t>
  </si>
  <si>
    <t>PH Kenosha, LLC</t>
  </si>
  <si>
    <t>SevenOaks</t>
  </si>
  <si>
    <t>ManorCare HS.-Shawano</t>
  </si>
  <si>
    <t>Sheboygan Senior Community</t>
  </si>
  <si>
    <t>Kindred Nrsg &amp; Rehab Kenosha South</t>
  </si>
  <si>
    <t>Williams Bay Care Center</t>
  </si>
  <si>
    <t>Shorehaven Health Center</t>
  </si>
  <si>
    <t>Skaalen Nursing and Rehab</t>
  </si>
  <si>
    <t>Sky View Nursing Center</t>
  </si>
  <si>
    <t>South Shore - Golden Living Ctr</t>
  </si>
  <si>
    <t>Spring Valley Health &amp; Rehab Center</t>
  </si>
  <si>
    <t>St Anne's Salvatorian Campus</t>
  </si>
  <si>
    <t>St Ann's Rest Home</t>
  </si>
  <si>
    <t>St Camillus Health Center, Inc.</t>
  </si>
  <si>
    <t>St Croix Health Center</t>
  </si>
  <si>
    <t>Prescott Nursing &amp; Rehab.</t>
  </si>
  <si>
    <t>St Croix Valley -Good Sam. Society</t>
  </si>
  <si>
    <t>St Francis Hm In The Park Health &amp; Rehab Ctr.</t>
  </si>
  <si>
    <t>St Francis Home</t>
  </si>
  <si>
    <t>St John's Communities, Inc.</t>
  </si>
  <si>
    <t>Mitchell Manor</t>
  </si>
  <si>
    <t>St Joseph's Home and Rehab Ctr</t>
  </si>
  <si>
    <t>St Josephs Rehabilitation Center</t>
  </si>
  <si>
    <t>St Joseph Residence</t>
  </si>
  <si>
    <t>St Mary's Home For The Aged</t>
  </si>
  <si>
    <t>St Paul Elder Services</t>
  </si>
  <si>
    <t>Crystal Lake Manor</t>
  </si>
  <si>
    <t>Sun Prairie HCC</t>
  </si>
  <si>
    <t>Sunny Ridge</t>
  </si>
  <si>
    <t>Sunrise Care Center, Inc.</t>
  </si>
  <si>
    <t>Oakwood Villa</t>
  </si>
  <si>
    <t>Eastview Care &amp; Rehab. Ctr - Kindred</t>
  </si>
  <si>
    <t>St Dominic Villa</t>
  </si>
  <si>
    <t>Epione Pavillion</t>
  </si>
  <si>
    <t>Scandia Village - Good Sam. Society</t>
  </si>
  <si>
    <t>St Elizabeth's Nursing Home</t>
  </si>
  <si>
    <t>Plum City Care Ctr</t>
  </si>
  <si>
    <t>Oakbrook Health &amp; Rehab</t>
  </si>
  <si>
    <t>Tomah Nursing and Rehabilitation</t>
  </si>
  <si>
    <t>Trempealeau Co HCC</t>
  </si>
  <si>
    <t>Gundersen Tri-County Care Center</t>
  </si>
  <si>
    <t>Tudor Oaks Health Center</t>
  </si>
  <si>
    <t>Alexian Village of Milwaukee</t>
  </si>
  <si>
    <t>Terraceview Living Ctr</t>
  </si>
  <si>
    <t>Agnesian Healthcare</t>
  </si>
  <si>
    <t>United Pioneer Home</t>
  </si>
  <si>
    <t>Valley of Hayward - Beverly Living Ctr</t>
  </si>
  <si>
    <t>Vernon Manor</t>
  </si>
  <si>
    <t>Allis Care Center</t>
  </si>
  <si>
    <t>Villa Loretto N.H.</t>
  </si>
  <si>
    <t>Villa Pines Living Center</t>
  </si>
  <si>
    <t>Virginia Health/Rehab Center</t>
  </si>
  <si>
    <t>Villa Maria Hlth &amp; Rehab Ctr</t>
  </si>
  <si>
    <t>Virginia Highlands Hlth &amp; Rehab Ctr</t>
  </si>
  <si>
    <t>Wausau Manor</t>
  </si>
  <si>
    <t>ManorCare HS - Kenosha</t>
  </si>
  <si>
    <t>Watertown - Golden Living Center</t>
  </si>
  <si>
    <t>Waunakee Manor HCC</t>
  </si>
  <si>
    <t>Florence - Golden Living Ctr</t>
  </si>
  <si>
    <t>Sheboygan - Golden Living Ctr</t>
  </si>
  <si>
    <t>Waukesha Springs Health &amp; Rehab Ctr.</t>
  </si>
  <si>
    <t>Weyauwega HCC</t>
  </si>
  <si>
    <t>Wild Rose Manor</t>
  </si>
  <si>
    <t>Willowbrook N &amp; Rehab Ct</t>
  </si>
  <si>
    <t>Willowcrest Care Center</t>
  </si>
  <si>
    <t>Willowdale Nursing &amp; Rehab. Ctr</t>
  </si>
  <si>
    <t>Willowfield Nursing &amp; Rehab. Ctr</t>
  </si>
  <si>
    <t>Woods Crossing at Woods Point</t>
  </si>
  <si>
    <t>Willows Nursing &amp; Rehab Center; The</t>
  </si>
  <si>
    <t>Park View HC</t>
  </si>
  <si>
    <t>Milwaukee Estates Lvg &amp; Care Ctr</t>
  </si>
  <si>
    <t>Masonic Ctr for Health &amp; Rehab</t>
  </si>
  <si>
    <t>Brookfield Rehab &amp; Specialty C.C.</t>
  </si>
  <si>
    <t>Woodside Lutheran Home</t>
  </si>
  <si>
    <t>Kindred Nrsg &amp; Rehab Kenosha North</t>
  </si>
  <si>
    <t>Woodland Village</t>
  </si>
  <si>
    <t>North Central Health Care Facility</t>
  </si>
  <si>
    <t>Total</t>
  </si>
  <si>
    <t>Decrease</t>
  </si>
  <si>
    <t>Increase</t>
  </si>
  <si>
    <t>Histogram of Changes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</si>
</sst>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_);_(* \(#,##0.000\);_(* &quot;-&quot;?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quotePrefix="1" applyFont="1" applyAlignment="1">
      <alignment horizontal="left"/>
    </xf>
    <xf numFmtId="164" fontId="5" fillId="0" borderId="0" xfId="1" applyNumberFormat="1" applyFont="1"/>
    <xf numFmtId="165" fontId="5" fillId="0" borderId="0" xfId="1" applyNumberFormat="1" applyFont="1"/>
    <xf numFmtId="0" fontId="4" fillId="0" borderId="0" xfId="0" quotePrefix="1" applyFont="1" applyFill="1" applyAlignment="1">
      <alignment horizontal="left"/>
    </xf>
    <xf numFmtId="164" fontId="5" fillId="0" borderId="0" xfId="2" applyNumberFormat="1" applyFont="1"/>
    <xf numFmtId="165" fontId="5" fillId="0" borderId="0" xfId="2" applyNumberFormat="1" applyFont="1"/>
    <xf numFmtId="166" fontId="0" fillId="0" borderId="0" xfId="0" applyNumberFormat="1"/>
    <xf numFmtId="0" fontId="5" fillId="0" borderId="0" xfId="0" applyFont="1"/>
    <xf numFmtId="0" fontId="6" fillId="0" borderId="0" xfId="0" applyFont="1"/>
    <xf numFmtId="0" fontId="8" fillId="2" borderId="4" xfId="0" applyFont="1" applyFill="1" applyBorder="1" applyAlignment="1">
      <alignment horizontal="center" vertical="center" wrapText="1"/>
    </xf>
    <xf numFmtId="164" fontId="8" fillId="2" borderId="4" xfId="2" quotePrefix="1" applyNumberFormat="1" applyFont="1" applyFill="1" applyBorder="1" applyAlignment="1">
      <alignment horizontal="center" vertical="center" wrapText="1"/>
    </xf>
    <xf numFmtId="165" fontId="8" fillId="2" borderId="4" xfId="2" quotePrefix="1" applyNumberFormat="1" applyFont="1" applyFill="1" applyBorder="1" applyAlignment="1">
      <alignment horizontal="center" vertical="center" wrapText="1"/>
    </xf>
    <xf numFmtId="165" fontId="8" fillId="2" borderId="4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/>
    <xf numFmtId="3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5" fillId="0" borderId="8" xfId="2" applyNumberFormat="1" applyFont="1" applyBorder="1"/>
    <xf numFmtId="166" fontId="5" fillId="0" borderId="5" xfId="3" applyNumberFormat="1" applyFont="1" applyFill="1" applyBorder="1"/>
    <xf numFmtId="165" fontId="5" fillId="0" borderId="5" xfId="2" applyNumberFormat="1" applyFont="1" applyFill="1" applyBorder="1"/>
    <xf numFmtId="166" fontId="5" fillId="0" borderId="8" xfId="2" applyNumberFormat="1" applyFont="1" applyFill="1" applyBorder="1"/>
    <xf numFmtId="165" fontId="0" fillId="0" borderId="0" xfId="1" applyNumberFormat="1" applyFont="1"/>
    <xf numFmtId="165" fontId="0" fillId="0" borderId="2" xfId="1" applyNumberFormat="1" applyFont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/>
    <xf numFmtId="3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12" xfId="2" applyNumberFormat="1" applyFont="1" applyBorder="1"/>
    <xf numFmtId="166" fontId="5" fillId="0" borderId="9" xfId="3" applyNumberFormat="1" applyFont="1" applyFill="1" applyBorder="1"/>
    <xf numFmtId="165" fontId="5" fillId="0" borderId="9" xfId="2" applyNumberFormat="1" applyFont="1" applyFill="1" applyBorder="1"/>
    <xf numFmtId="166" fontId="5" fillId="0" borderId="12" xfId="2" applyNumberFormat="1" applyFont="1" applyFill="1" applyBorder="1"/>
    <xf numFmtId="164" fontId="0" fillId="0" borderId="0" xfId="1" applyNumberFormat="1" applyFont="1"/>
    <xf numFmtId="165" fontId="0" fillId="0" borderId="13" xfId="1" applyNumberFormat="1" applyFont="1" applyBorder="1" applyAlignment="1">
      <alignment horizontal="center"/>
    </xf>
    <xf numFmtId="0" fontId="0" fillId="0" borderId="13" xfId="0" applyBorder="1"/>
    <xf numFmtId="164" fontId="0" fillId="0" borderId="13" xfId="1" applyNumberFormat="1" applyFont="1" applyBorder="1"/>
    <xf numFmtId="166" fontId="5" fillId="0" borderId="9" xfId="3" quotePrefix="1" applyNumberFormat="1" applyFont="1" applyFill="1" applyBorder="1" applyAlignment="1">
      <alignment horizontal="left"/>
    </xf>
    <xf numFmtId="0" fontId="5" fillId="0" borderId="11" xfId="0" applyFont="1" applyBorder="1"/>
    <xf numFmtId="0" fontId="10" fillId="0" borderId="0" xfId="0" applyFo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/>
    <xf numFmtId="3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5" fillId="0" borderId="17" xfId="2" applyNumberFormat="1" applyFont="1" applyBorder="1"/>
    <xf numFmtId="166" fontId="5" fillId="0" borderId="14" xfId="3" applyNumberFormat="1" applyFont="1" applyFill="1" applyBorder="1"/>
    <xf numFmtId="165" fontId="5" fillId="0" borderId="14" xfId="2" applyNumberFormat="1" applyFont="1" applyFill="1" applyBorder="1"/>
    <xf numFmtId="166" fontId="5" fillId="0" borderId="17" xfId="2" applyNumberFormat="1" applyFont="1" applyFill="1" applyBorder="1"/>
    <xf numFmtId="165" fontId="0" fillId="0" borderId="7" xfId="1" applyNumberFormat="1" applyFont="1" applyBorder="1" applyAlignment="1">
      <alignment horizontal="center"/>
    </xf>
    <xf numFmtId="0" fontId="0" fillId="0" borderId="7" xfId="0" applyBorder="1"/>
    <xf numFmtId="164" fontId="0" fillId="0" borderId="7" xfId="1" applyNumberFormat="1" applyFont="1" applyBorder="1"/>
    <xf numFmtId="165" fontId="0" fillId="0" borderId="11" xfId="1" applyNumberFormat="1" applyFont="1" applyBorder="1" applyAlignment="1">
      <alignment horizontal="center"/>
    </xf>
    <xf numFmtId="0" fontId="0" fillId="0" borderId="11" xfId="0" applyBorder="1"/>
    <xf numFmtId="164" fontId="0" fillId="0" borderId="11" xfId="1" applyNumberFormat="1" applyFont="1" applyBorder="1"/>
    <xf numFmtId="165" fontId="0" fillId="0" borderId="16" xfId="1" applyNumberFormat="1" applyFont="1" applyBorder="1" applyAlignment="1">
      <alignment horizontal="center"/>
    </xf>
    <xf numFmtId="0" fontId="0" fillId="0" borderId="16" xfId="0" applyBorder="1"/>
    <xf numFmtId="164" fontId="0" fillId="0" borderId="16" xfId="1" applyNumberFormat="1" applyFont="1" applyBorder="1"/>
    <xf numFmtId="165" fontId="0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164" fontId="0" fillId="2" borderId="4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indent="1"/>
    </xf>
    <xf numFmtId="0" fontId="2" fillId="2" borderId="4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/>
    </xf>
    <xf numFmtId="0" fontId="3" fillId="2" borderId="1" xfId="0" quotePrefix="1" applyFont="1" applyFill="1" applyBorder="1" applyAlignment="1">
      <alignment horizontal="left"/>
    </xf>
    <xf numFmtId="0" fontId="3" fillId="2" borderId="2" xfId="0" quotePrefix="1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/>
    </xf>
    <xf numFmtId="164" fontId="7" fillId="2" borderId="1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5" fontId="7" fillId="2" borderId="1" xfId="1" quotePrefix="1" applyNumberFormat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5" fontId="7" fillId="2" borderId="3" xfId="1" applyNumberFormat="1" applyFont="1" applyFill="1" applyBorder="1" applyAlignment="1">
      <alignment horizontal="center"/>
    </xf>
  </cellXfs>
  <cellStyles count="17">
    <cellStyle name="Comma" xfId="1" builtinId="3"/>
    <cellStyle name="Comma 2" xfId="2"/>
    <cellStyle name="Comma 2 2" xfId="4"/>
    <cellStyle name="Comma 2 2 2" xfId="3"/>
    <cellStyle name="Comma 2 3" xfId="5"/>
    <cellStyle name="Comma 3" xfId="6"/>
    <cellStyle name="Currency 2" xfId="7"/>
    <cellStyle name="Currency 3" xfId="8"/>
    <cellStyle name="Normal" xfId="0" builtinId="0"/>
    <cellStyle name="Normal 2" xfId="9"/>
    <cellStyle name="Normal 2 2" xfId="10"/>
    <cellStyle name="Normal 3" xfId="11"/>
    <cellStyle name="Normal 4" xfId="12"/>
    <cellStyle name="Normal 5" xfId="13"/>
    <cellStyle name="Percent 2" xfId="14"/>
    <cellStyle name="Percent 2 2" xfId="15"/>
    <cellStyle name="Percent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RB\Projects\Nursing%20Home%20Model\SFY%202007\Final%20Model\WIT19NH_SFY07_%2010282006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aseDown"/>
      <sheetName val="PdayInput"/>
      <sheetName val="ErrorList"/>
      <sheetName val="Input"/>
      <sheetName val="Labor2"/>
      <sheetName val="Labor1"/>
      <sheetName val="Labor Factors"/>
      <sheetName val="Fields"/>
      <sheetName val="Output"/>
      <sheetName val="SaveSpecs"/>
      <sheetName val="Pivot"/>
      <sheetName val="Beds"/>
      <sheetName val="PropVal"/>
      <sheetName val="Compare"/>
      <sheetName val="adjpdv"/>
      <sheetName val="DRIwghts"/>
      <sheetName val="COI"/>
      <sheetName val="DRI"/>
      <sheetName val="Boeckh"/>
      <sheetName val="RUG34"/>
      <sheetName val="RUGs"/>
      <sheetName val="T18_ULT"/>
      <sheetName val="ULT_Pivot"/>
      <sheetName val="DegreeDays"/>
      <sheetName val="RateOut"/>
      <sheetName val="T18_PPS"/>
      <sheetName val="IGT"/>
      <sheetName val="CR1a"/>
      <sheetName val="CR2a"/>
      <sheetName val="CR3a"/>
      <sheetName val="CR4a"/>
      <sheetName val="CR5a"/>
      <sheetName val="CR6a"/>
      <sheetName val="CR7a"/>
      <sheetName val="CR8a"/>
      <sheetName val="Check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P4">
            <v>1</v>
          </cell>
          <cell r="AQ4" t="str">
            <v>For Profit</v>
          </cell>
        </row>
        <row r="5">
          <cell r="AP5">
            <v>2</v>
          </cell>
          <cell r="AQ5" t="str">
            <v>Non-Profit</v>
          </cell>
        </row>
        <row r="6">
          <cell r="AP6">
            <v>3</v>
          </cell>
          <cell r="AQ6" t="str">
            <v>Government</v>
          </cell>
        </row>
        <row r="7">
          <cell r="AP7">
            <v>4</v>
          </cell>
          <cell r="AQ7" t="str">
            <v>Unknown</v>
          </cell>
        </row>
        <row r="8">
          <cell r="AP8">
            <v>5</v>
          </cell>
          <cell r="AQ8" t="str">
            <v>Unknown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0"/>
  <sheetViews>
    <sheetView tabSelected="1" zoomScale="80" zoomScaleNormal="80" workbookViewId="0">
      <pane ySplit="5" topLeftCell="A6" activePane="bottomLeft" state="frozen"/>
      <selection pane="bottomLeft" activeCell="L7" sqref="L7:M7"/>
    </sheetView>
  </sheetViews>
  <sheetFormatPr defaultColWidth="9.140625" defaultRowHeight="15"/>
  <cols>
    <col min="2" max="2" width="42.85546875" customWidth="1"/>
    <col min="3" max="3" width="10.85546875" customWidth="1"/>
    <col min="5" max="5" width="12.42578125" customWidth="1"/>
    <col min="6" max="13" width="15.7109375" customWidth="1"/>
    <col min="14" max="14" width="4.85546875" customWidth="1"/>
    <col min="15" max="16" width="15.7109375" hidden="1" customWidth="1"/>
    <col min="17" max="17" width="15.7109375" customWidth="1"/>
    <col min="18" max="19" width="15.7109375" hidden="1" customWidth="1"/>
    <col min="20" max="21" width="15.7109375" customWidth="1"/>
  </cols>
  <sheetData>
    <row r="1" spans="1:21" ht="27" customHeight="1">
      <c r="A1" s="65" t="s">
        <v>0</v>
      </c>
      <c r="B1" s="66"/>
      <c r="C1" s="66"/>
      <c r="D1" s="66"/>
      <c r="E1" s="66"/>
      <c r="F1" s="66"/>
      <c r="G1" s="66"/>
      <c r="H1" s="66"/>
      <c r="I1" s="67"/>
    </row>
    <row r="2" spans="1:21">
      <c r="A2" s="1" t="s">
        <v>1</v>
      </c>
      <c r="B2" s="1"/>
      <c r="C2" s="2"/>
      <c r="D2" s="2"/>
      <c r="E2" s="3"/>
      <c r="F2" s="3"/>
      <c r="G2" s="3"/>
    </row>
    <row r="3" spans="1:21" ht="14.25" customHeight="1">
      <c r="A3" s="4"/>
      <c r="B3" s="1"/>
      <c r="C3" s="5"/>
      <c r="D3" s="5"/>
      <c r="E3" s="6"/>
      <c r="F3" s="7">
        <f>AVERAGE(F6:F370)</f>
        <v>0.26440109890109875</v>
      </c>
      <c r="G3" s="7">
        <f>AVERAGE(G6:G370)</f>
        <v>0.39492582417582428</v>
      </c>
      <c r="H3" s="7">
        <f t="shared" ref="H3:M3" si="0">AVERAGE(H6:H370)</f>
        <v>0.25442857142857117</v>
      </c>
      <c r="I3" s="7">
        <f t="shared" si="0"/>
        <v>0.38212637362637403</v>
      </c>
      <c r="J3" s="7">
        <f t="shared" si="0"/>
        <v>0.2814124761391581</v>
      </c>
      <c r="K3" s="7">
        <f t="shared" si="0"/>
        <v>0.39805087435828662</v>
      </c>
      <c r="L3" s="7">
        <f t="shared" si="0"/>
        <v>2.6317978755448126E-2</v>
      </c>
      <c r="M3" s="7">
        <f t="shared" si="0"/>
        <v>1.7018047090040171E-2</v>
      </c>
    </row>
    <row r="4" spans="1:21" ht="17.25" customHeight="1">
      <c r="A4" s="8"/>
      <c r="B4" s="9"/>
      <c r="C4" s="68" t="s">
        <v>2</v>
      </c>
      <c r="D4" s="69"/>
      <c r="E4" s="70"/>
      <c r="F4" s="71" t="s">
        <v>3</v>
      </c>
      <c r="G4" s="72"/>
      <c r="H4" s="72"/>
      <c r="I4" s="73"/>
      <c r="J4" s="71" t="s">
        <v>4</v>
      </c>
      <c r="K4" s="73"/>
      <c r="L4" s="71" t="s">
        <v>5</v>
      </c>
      <c r="M4" s="73"/>
      <c r="Q4" s="64" t="s">
        <v>382</v>
      </c>
      <c r="R4" s="63"/>
      <c r="S4" s="63"/>
      <c r="T4" s="63"/>
      <c r="U4" s="63"/>
    </row>
    <row r="5" spans="1:21" ht="68.25" customHeight="1">
      <c r="A5" s="10" t="s">
        <v>6</v>
      </c>
      <c r="B5" s="10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13</v>
      </c>
      <c r="K5" s="12" t="s">
        <v>14</v>
      </c>
      <c r="L5" s="12" t="s">
        <v>13</v>
      </c>
      <c r="M5" s="12" t="s">
        <v>14</v>
      </c>
      <c r="O5" s="13"/>
      <c r="P5" s="13"/>
      <c r="Q5" s="13" t="s">
        <v>5</v>
      </c>
      <c r="R5" s="12" t="s">
        <v>13</v>
      </c>
      <c r="S5" s="12" t="s">
        <v>14</v>
      </c>
      <c r="T5" s="12" t="s">
        <v>13</v>
      </c>
      <c r="U5" s="12" t="s">
        <v>14</v>
      </c>
    </row>
    <row r="6" spans="1:21">
      <c r="A6" s="14">
        <v>103</v>
      </c>
      <c r="B6" s="15" t="s">
        <v>15</v>
      </c>
      <c r="C6" s="16">
        <v>2673</v>
      </c>
      <c r="D6" s="17">
        <v>1</v>
      </c>
      <c r="E6" s="18">
        <v>0.98627994011976117</v>
      </c>
      <c r="F6" s="19">
        <v>0.64100000000000001</v>
      </c>
      <c r="G6" s="19">
        <v>1.87</v>
      </c>
      <c r="H6" s="20">
        <v>0.59699999999999998</v>
      </c>
      <c r="I6" s="21">
        <v>1.7410000000000001</v>
      </c>
      <c r="J6" s="20">
        <v>0.61785714285714288</v>
      </c>
      <c r="K6" s="21">
        <v>1.8031249999999999</v>
      </c>
      <c r="L6" s="20">
        <f>J6-H6</f>
        <v>2.0857142857142907E-2</v>
      </c>
      <c r="M6" s="21">
        <f t="shared" ref="M6:M69" si="1">K6-I6</f>
        <v>6.2124999999999764E-2</v>
      </c>
      <c r="O6" s="22">
        <v>-1</v>
      </c>
      <c r="P6" s="22">
        <f>O7</f>
        <v>-0.25</v>
      </c>
      <c r="Q6" s="23" t="str">
        <f>"Less Than "&amp;TEXT(P6,"0.00")</f>
        <v>Less Than -0.25</v>
      </c>
      <c r="R6" s="24">
        <f>COUNTIF($L$6:$L$370,"&gt;="&amp;$O6)</f>
        <v>364</v>
      </c>
      <c r="S6" s="24">
        <f>COUNTIF($M$6:$M$370,"&gt;="&amp;$O6)</f>
        <v>364</v>
      </c>
      <c r="T6" s="25">
        <f>R6-R7</f>
        <v>1</v>
      </c>
      <c r="U6" s="25">
        <f t="shared" ref="U6:U17" si="2">S6-S7</f>
        <v>5</v>
      </c>
    </row>
    <row r="7" spans="1:21">
      <c r="A7" s="26">
        <v>105</v>
      </c>
      <c r="B7" s="27" t="s">
        <v>16</v>
      </c>
      <c r="C7" s="28">
        <v>1169</v>
      </c>
      <c r="D7" s="29">
        <v>5</v>
      </c>
      <c r="E7" s="30">
        <v>1.1675601374570443</v>
      </c>
      <c r="F7" s="31">
        <v>0.154</v>
      </c>
      <c r="G7" s="31">
        <v>0.246</v>
      </c>
      <c r="H7" s="32">
        <v>0.154</v>
      </c>
      <c r="I7" s="33">
        <v>0.246</v>
      </c>
      <c r="J7" s="32">
        <v>0.1423076923076923</v>
      </c>
      <c r="K7" s="33">
        <v>0.23269230769230773</v>
      </c>
      <c r="L7" s="32">
        <f t="shared" ref="L7:M70" si="3">J7-H7</f>
        <v>-1.1692307692307696E-2</v>
      </c>
      <c r="M7" s="33">
        <f t="shared" si="1"/>
        <v>-1.330769230769227E-2</v>
      </c>
      <c r="O7" s="22">
        <v>-0.25</v>
      </c>
      <c r="P7" s="22">
        <f t="shared" ref="P7:P16" si="4">O8</f>
        <v>-0.2</v>
      </c>
      <c r="Q7" s="49" t="str">
        <f t="shared" ref="Q7:Q10" si="5">TEXT(O7,"0.00")&amp;" to "&amp;TEXT(P7,"0.00")</f>
        <v>-0.25 to -0.20</v>
      </c>
      <c r="R7" s="50">
        <f t="shared" ref="R7:R17" si="6">COUNTIF($L$6:$L$370,"&gt;="&amp;$O7)</f>
        <v>363</v>
      </c>
      <c r="S7" s="50">
        <f t="shared" ref="S7:S17" si="7">COUNTIF($M$6:$M$370,"&gt;="&amp;$O7)</f>
        <v>359</v>
      </c>
      <c r="T7" s="51">
        <f t="shared" ref="T7:T17" si="8">R7-R8</f>
        <v>1</v>
      </c>
      <c r="U7" s="51">
        <f t="shared" si="2"/>
        <v>7</v>
      </c>
    </row>
    <row r="8" spans="1:21">
      <c r="A8" s="26">
        <v>107</v>
      </c>
      <c r="B8" s="27" t="s">
        <v>17</v>
      </c>
      <c r="C8" s="28">
        <v>1886</v>
      </c>
      <c r="D8" s="29">
        <v>5</v>
      </c>
      <c r="E8" s="30">
        <v>1.0166932482721955</v>
      </c>
      <c r="F8" s="31">
        <v>0.1</v>
      </c>
      <c r="G8" s="31">
        <v>0.113</v>
      </c>
      <c r="H8" s="32">
        <v>0.09</v>
      </c>
      <c r="I8" s="33">
        <v>0.10199999999999999</v>
      </c>
      <c r="J8" s="32">
        <v>6.7857142857142852E-2</v>
      </c>
      <c r="K8" s="33">
        <v>7.6785714285714277E-2</v>
      </c>
      <c r="L8" s="32">
        <f t="shared" si="3"/>
        <v>-2.2142857142857145E-2</v>
      </c>
      <c r="M8" s="33">
        <f t="shared" si="1"/>
        <v>-2.5214285714285717E-2</v>
      </c>
      <c r="O8" s="22">
        <f t="shared" ref="O8:O17" si="9">ROUND(O7+0.05,2)</f>
        <v>-0.2</v>
      </c>
      <c r="P8" s="22">
        <f t="shared" si="4"/>
        <v>-0.15</v>
      </c>
      <c r="Q8" s="52" t="str">
        <f t="shared" si="5"/>
        <v>-0.20 to -0.15</v>
      </c>
      <c r="R8" s="53">
        <f t="shared" si="6"/>
        <v>362</v>
      </c>
      <c r="S8" s="53">
        <f t="shared" si="7"/>
        <v>352</v>
      </c>
      <c r="T8" s="54">
        <f t="shared" si="8"/>
        <v>4</v>
      </c>
      <c r="U8" s="54">
        <f t="shared" si="2"/>
        <v>14</v>
      </c>
    </row>
    <row r="9" spans="1:21">
      <c r="A9" s="26">
        <v>108</v>
      </c>
      <c r="B9" s="27" t="s">
        <v>18</v>
      </c>
      <c r="C9" s="28">
        <v>3010</v>
      </c>
      <c r="D9" s="29">
        <v>7</v>
      </c>
      <c r="E9" s="30">
        <v>1.1088711288711293</v>
      </c>
      <c r="F9" s="31">
        <v>0.191</v>
      </c>
      <c r="G9" s="31">
        <v>0.217</v>
      </c>
      <c r="H9" s="32">
        <v>0.16900000000000001</v>
      </c>
      <c r="I9" s="33">
        <v>0.193</v>
      </c>
      <c r="J9" s="32">
        <v>0.19772727272727272</v>
      </c>
      <c r="K9" s="33">
        <v>0.21590909090909091</v>
      </c>
      <c r="L9" s="32">
        <f t="shared" si="3"/>
        <v>2.8727272727272712E-2</v>
      </c>
      <c r="M9" s="33">
        <f t="shared" si="1"/>
        <v>2.2909090909090907E-2</v>
      </c>
      <c r="O9" s="22">
        <f t="shared" si="9"/>
        <v>-0.15</v>
      </c>
      <c r="P9" s="22">
        <f t="shared" si="4"/>
        <v>-0.1</v>
      </c>
      <c r="Q9" s="52" t="str">
        <f t="shared" si="5"/>
        <v>-0.15 to -0.10</v>
      </c>
      <c r="R9" s="53">
        <f t="shared" si="6"/>
        <v>358</v>
      </c>
      <c r="S9" s="53">
        <f t="shared" si="7"/>
        <v>338</v>
      </c>
      <c r="T9" s="54">
        <f t="shared" si="8"/>
        <v>8</v>
      </c>
      <c r="U9" s="54">
        <f t="shared" si="2"/>
        <v>15</v>
      </c>
    </row>
    <row r="10" spans="1:21">
      <c r="A10" s="26">
        <v>109</v>
      </c>
      <c r="B10" s="27" t="s">
        <v>19</v>
      </c>
      <c r="C10" s="28">
        <v>1768</v>
      </c>
      <c r="D10" s="29">
        <v>6</v>
      </c>
      <c r="E10" s="30">
        <v>1.1227014755959144</v>
      </c>
      <c r="F10" s="31">
        <v>0.21</v>
      </c>
      <c r="G10" s="31">
        <v>0.214</v>
      </c>
      <c r="H10" s="32">
        <v>0.2</v>
      </c>
      <c r="I10" s="33">
        <v>0.20399999999999999</v>
      </c>
      <c r="J10" s="32">
        <v>0.12941176470588234</v>
      </c>
      <c r="K10" s="33">
        <v>0.23161764705882351</v>
      </c>
      <c r="L10" s="32">
        <f t="shared" si="3"/>
        <v>-7.0588235294117674E-2</v>
      </c>
      <c r="M10" s="33">
        <f t="shared" si="1"/>
        <v>2.7617647058823525E-2</v>
      </c>
      <c r="O10" s="22">
        <f t="shared" si="9"/>
        <v>-0.1</v>
      </c>
      <c r="P10" s="22">
        <f t="shared" si="4"/>
        <v>-0.05</v>
      </c>
      <c r="Q10" s="52" t="str">
        <f t="shared" si="5"/>
        <v>-0.10 to -0.05</v>
      </c>
      <c r="R10" s="53">
        <f t="shared" si="6"/>
        <v>350</v>
      </c>
      <c r="S10" s="53">
        <f t="shared" si="7"/>
        <v>323</v>
      </c>
      <c r="T10" s="54">
        <f t="shared" si="8"/>
        <v>20</v>
      </c>
      <c r="U10" s="54">
        <f t="shared" si="2"/>
        <v>28</v>
      </c>
    </row>
    <row r="11" spans="1:21">
      <c r="A11" s="26">
        <v>110</v>
      </c>
      <c r="B11" s="27" t="s">
        <v>20</v>
      </c>
      <c r="C11" s="28">
        <v>3297</v>
      </c>
      <c r="D11" s="29">
        <v>14</v>
      </c>
      <c r="E11" s="30">
        <v>1.0623332318001832</v>
      </c>
      <c r="F11" s="31">
        <v>5.8999999999999997E-2</v>
      </c>
      <c r="G11" s="31">
        <v>4.7E-2</v>
      </c>
      <c r="H11" s="32">
        <v>6.0999999999999999E-2</v>
      </c>
      <c r="I11" s="33">
        <v>4.4999999999999998E-2</v>
      </c>
      <c r="J11" s="32">
        <v>4.0816326530612242E-2</v>
      </c>
      <c r="K11" s="33">
        <v>6.5306122448979598E-2</v>
      </c>
      <c r="L11" s="32">
        <f t="shared" si="3"/>
        <v>-2.0183673469387757E-2</v>
      </c>
      <c r="M11" s="33">
        <f t="shared" si="1"/>
        <v>2.0306122448979599E-2</v>
      </c>
      <c r="O11" s="22">
        <f t="shared" si="9"/>
        <v>-0.05</v>
      </c>
      <c r="P11" s="22">
        <f t="shared" si="4"/>
        <v>0</v>
      </c>
      <c r="Q11" s="55" t="str">
        <f>TEXT(O11,"0.00")&amp;" to  "&amp;TEXT(P11,"0.00")</f>
        <v>-0.05 to  0.00</v>
      </c>
      <c r="R11" s="56">
        <f t="shared" si="6"/>
        <v>330</v>
      </c>
      <c r="S11" s="56">
        <f t="shared" si="7"/>
        <v>295</v>
      </c>
      <c r="T11" s="57">
        <f t="shared" si="8"/>
        <v>124</v>
      </c>
      <c r="U11" s="57">
        <f t="shared" si="2"/>
        <v>120</v>
      </c>
    </row>
    <row r="12" spans="1:21">
      <c r="A12" s="26">
        <v>111</v>
      </c>
      <c r="B12" s="27" t="s">
        <v>21</v>
      </c>
      <c r="C12" s="28">
        <v>1858</v>
      </c>
      <c r="D12" s="29">
        <v>75</v>
      </c>
      <c r="E12" s="30">
        <v>0.94130678631519882</v>
      </c>
      <c r="F12" s="31">
        <v>5.2999999999999999E-2</v>
      </c>
      <c r="G12" s="31">
        <v>0.1</v>
      </c>
      <c r="H12" s="32">
        <v>5.2999999999999999E-2</v>
      </c>
      <c r="I12" s="33">
        <v>0.1</v>
      </c>
      <c r="J12" s="32">
        <v>3.6363636363636369E-2</v>
      </c>
      <c r="K12" s="33">
        <v>6.8181818181818177E-2</v>
      </c>
      <c r="L12" s="32">
        <f t="shared" si="3"/>
        <v>-1.663636363636363E-2</v>
      </c>
      <c r="M12" s="33">
        <f t="shared" si="1"/>
        <v>-3.1818181818181829E-2</v>
      </c>
      <c r="O12" s="22">
        <f t="shared" si="9"/>
        <v>0</v>
      </c>
      <c r="P12" s="22">
        <f t="shared" si="4"/>
        <v>0.05</v>
      </c>
      <c r="Q12" s="49" t="str">
        <f>TEXT(O12," 0.00")&amp;"  to "&amp;TEXT(P12," 0.00")</f>
        <v xml:space="preserve"> 0.00  to  0.05</v>
      </c>
      <c r="R12" s="50">
        <f t="shared" si="6"/>
        <v>206</v>
      </c>
      <c r="S12" s="50">
        <f t="shared" si="7"/>
        <v>175</v>
      </c>
      <c r="T12" s="51">
        <f t="shared" si="8"/>
        <v>124</v>
      </c>
      <c r="U12" s="51">
        <f t="shared" si="2"/>
        <v>102</v>
      </c>
    </row>
    <row r="13" spans="1:21">
      <c r="A13" s="26">
        <v>112</v>
      </c>
      <c r="B13" s="27" t="s">
        <v>22</v>
      </c>
      <c r="C13" s="28">
        <v>5328</v>
      </c>
      <c r="D13" s="29">
        <v>10</v>
      </c>
      <c r="E13" s="30">
        <v>1.1806731854080481</v>
      </c>
      <c r="F13" s="31">
        <v>0.80700000000000005</v>
      </c>
      <c r="G13" s="31">
        <v>0.73099999999999998</v>
      </c>
      <c r="H13" s="32">
        <v>0.76300000000000001</v>
      </c>
      <c r="I13" s="33">
        <v>0.70399999999999996</v>
      </c>
      <c r="J13" s="32">
        <v>0.92833333333333334</v>
      </c>
      <c r="K13" s="33">
        <v>0.88958333333333328</v>
      </c>
      <c r="L13" s="32">
        <f t="shared" si="3"/>
        <v>0.16533333333333333</v>
      </c>
      <c r="M13" s="33">
        <f t="shared" si="1"/>
        <v>0.18558333333333332</v>
      </c>
      <c r="O13" s="22">
        <f t="shared" si="9"/>
        <v>0.05</v>
      </c>
      <c r="P13" s="22">
        <f t="shared" si="4"/>
        <v>0.1</v>
      </c>
      <c r="Q13" s="52" t="str">
        <f t="shared" ref="Q13:Q16" si="10">TEXT(O13," 0.00")&amp;"  to "&amp;TEXT(P13," 0.00")</f>
        <v xml:space="preserve"> 0.05  to  0.10</v>
      </c>
      <c r="R13" s="53">
        <f t="shared" si="6"/>
        <v>82</v>
      </c>
      <c r="S13" s="53">
        <f t="shared" si="7"/>
        <v>73</v>
      </c>
      <c r="T13" s="54">
        <f t="shared" si="8"/>
        <v>36</v>
      </c>
      <c r="U13" s="54">
        <f t="shared" si="2"/>
        <v>23</v>
      </c>
    </row>
    <row r="14" spans="1:21">
      <c r="A14" s="26">
        <v>113</v>
      </c>
      <c r="B14" s="27" t="s">
        <v>23</v>
      </c>
      <c r="C14" s="28">
        <v>8951</v>
      </c>
      <c r="D14" s="29">
        <v>61</v>
      </c>
      <c r="E14" s="30">
        <v>0.9687446569178858</v>
      </c>
      <c r="F14" s="31">
        <v>0.223</v>
      </c>
      <c r="G14" s="31">
        <v>0.191</v>
      </c>
      <c r="H14" s="32">
        <v>0.221</v>
      </c>
      <c r="I14" s="33">
        <v>0.189</v>
      </c>
      <c r="J14" s="32">
        <v>0.21887755102040815</v>
      </c>
      <c r="K14" s="33">
        <v>0.18673469387755104</v>
      </c>
      <c r="L14" s="32">
        <f t="shared" si="3"/>
        <v>-2.1224489795918511E-3</v>
      </c>
      <c r="M14" s="33">
        <f t="shared" si="1"/>
        <v>-2.2653061224489623E-3</v>
      </c>
      <c r="O14" s="22">
        <f t="shared" si="9"/>
        <v>0.1</v>
      </c>
      <c r="P14" s="22">
        <f t="shared" si="4"/>
        <v>0.15</v>
      </c>
      <c r="Q14" s="52" t="str">
        <f t="shared" si="10"/>
        <v xml:space="preserve"> 0.10  to  0.15</v>
      </c>
      <c r="R14" s="53">
        <f t="shared" si="6"/>
        <v>46</v>
      </c>
      <c r="S14" s="53">
        <f t="shared" si="7"/>
        <v>50</v>
      </c>
      <c r="T14" s="54">
        <f t="shared" si="8"/>
        <v>15</v>
      </c>
      <c r="U14" s="54">
        <f t="shared" si="2"/>
        <v>13</v>
      </c>
    </row>
    <row r="15" spans="1:21">
      <c r="A15" s="26">
        <v>114</v>
      </c>
      <c r="B15" s="27" t="s">
        <v>24</v>
      </c>
      <c r="C15" s="28">
        <v>2303</v>
      </c>
      <c r="D15" s="29">
        <v>1</v>
      </c>
      <c r="E15" s="30">
        <v>1.1129148566463944</v>
      </c>
      <c r="F15" s="31">
        <v>0.44600000000000001</v>
      </c>
      <c r="G15" s="31">
        <v>0.38400000000000001</v>
      </c>
      <c r="H15" s="32">
        <v>0.44600000000000001</v>
      </c>
      <c r="I15" s="33">
        <v>0.38400000000000001</v>
      </c>
      <c r="J15" s="32">
        <v>0.32857142857142857</v>
      </c>
      <c r="K15" s="33">
        <v>0.38785714285714284</v>
      </c>
      <c r="L15" s="32">
        <f t="shared" si="3"/>
        <v>-0.11742857142857144</v>
      </c>
      <c r="M15" s="33">
        <f t="shared" si="1"/>
        <v>3.8571428571428368E-3</v>
      </c>
      <c r="O15" s="22">
        <f t="shared" si="9"/>
        <v>0.15</v>
      </c>
      <c r="P15" s="22">
        <f t="shared" si="4"/>
        <v>0.2</v>
      </c>
      <c r="Q15" s="52" t="str">
        <f t="shared" si="10"/>
        <v xml:space="preserve"> 0.15  to  0.20</v>
      </c>
      <c r="R15" s="53">
        <f t="shared" si="6"/>
        <v>31</v>
      </c>
      <c r="S15" s="53">
        <f t="shared" si="7"/>
        <v>37</v>
      </c>
      <c r="T15" s="54">
        <f t="shared" si="8"/>
        <v>14</v>
      </c>
      <c r="U15" s="54">
        <f t="shared" si="2"/>
        <v>17</v>
      </c>
    </row>
    <row r="16" spans="1:21">
      <c r="A16" s="26">
        <v>116</v>
      </c>
      <c r="B16" s="27" t="s">
        <v>25</v>
      </c>
      <c r="C16" s="28">
        <v>1470</v>
      </c>
      <c r="D16" s="29">
        <v>3</v>
      </c>
      <c r="E16" s="30">
        <v>0.98788002726653068</v>
      </c>
      <c r="F16" s="31">
        <v>0.113</v>
      </c>
      <c r="G16" s="31">
        <v>0.42</v>
      </c>
      <c r="H16" s="32">
        <v>0.1</v>
      </c>
      <c r="I16" s="33">
        <v>0.371</v>
      </c>
      <c r="J16" s="32">
        <v>0.1068181818181818</v>
      </c>
      <c r="K16" s="33">
        <v>0.30909090909090914</v>
      </c>
      <c r="L16" s="32">
        <f t="shared" si="3"/>
        <v>6.8181818181817927E-3</v>
      </c>
      <c r="M16" s="33">
        <f t="shared" si="1"/>
        <v>-6.1909090909090858E-2</v>
      </c>
      <c r="O16" s="22">
        <f t="shared" si="9"/>
        <v>0.2</v>
      </c>
      <c r="P16" s="22">
        <f t="shared" si="4"/>
        <v>0.25</v>
      </c>
      <c r="Q16" s="55" t="str">
        <f t="shared" si="10"/>
        <v xml:space="preserve"> 0.20  to  0.25</v>
      </c>
      <c r="R16" s="56">
        <f t="shared" si="6"/>
        <v>17</v>
      </c>
      <c r="S16" s="56">
        <f t="shared" si="7"/>
        <v>20</v>
      </c>
      <c r="T16" s="57">
        <f t="shared" si="8"/>
        <v>4</v>
      </c>
      <c r="U16" s="57">
        <f t="shared" si="2"/>
        <v>7</v>
      </c>
    </row>
    <row r="17" spans="1:21">
      <c r="A17" s="26">
        <v>118</v>
      </c>
      <c r="B17" s="27" t="s">
        <v>26</v>
      </c>
      <c r="C17" s="28">
        <v>2314</v>
      </c>
      <c r="D17" s="29">
        <v>14</v>
      </c>
      <c r="E17" s="30">
        <v>1.1842217391304342</v>
      </c>
      <c r="F17" s="31">
        <v>1.4999999999999999E-2</v>
      </c>
      <c r="G17" s="31">
        <v>1.2999999999999999E-2</v>
      </c>
      <c r="H17" s="32">
        <v>1.4E-2</v>
      </c>
      <c r="I17" s="33">
        <v>1.2E-2</v>
      </c>
      <c r="J17" s="32">
        <v>1.4000000000000004E-2</v>
      </c>
      <c r="K17" s="33">
        <v>1.1999999999999993E-2</v>
      </c>
      <c r="L17" s="32">
        <f t="shared" si="3"/>
        <v>0</v>
      </c>
      <c r="M17" s="33">
        <f t="shared" si="1"/>
        <v>0</v>
      </c>
      <c r="O17" s="22">
        <f t="shared" si="9"/>
        <v>0.25</v>
      </c>
      <c r="P17" s="22"/>
      <c r="Q17" s="35" t="str">
        <f>"More Than 0.25"</f>
        <v>More Than 0.25</v>
      </c>
      <c r="R17" s="36">
        <f t="shared" si="6"/>
        <v>13</v>
      </c>
      <c r="S17" s="36">
        <f t="shared" si="7"/>
        <v>13</v>
      </c>
      <c r="T17" s="37">
        <f t="shared" si="8"/>
        <v>13</v>
      </c>
      <c r="U17" s="37">
        <f t="shared" si="2"/>
        <v>13</v>
      </c>
    </row>
    <row r="18" spans="1:21">
      <c r="A18" s="26">
        <v>120</v>
      </c>
      <c r="B18" s="27" t="s">
        <v>27</v>
      </c>
      <c r="C18" s="28">
        <v>2945</v>
      </c>
      <c r="D18" s="29">
        <v>4</v>
      </c>
      <c r="E18" s="30">
        <v>0.99627677660659741</v>
      </c>
      <c r="F18" s="31">
        <v>1.7000000000000001E-2</v>
      </c>
      <c r="G18" s="31">
        <v>0.183</v>
      </c>
      <c r="H18" s="32">
        <v>1.7000000000000001E-2</v>
      </c>
      <c r="I18" s="33">
        <v>0.183</v>
      </c>
      <c r="J18" s="32">
        <v>1.6129032258064516E-2</v>
      </c>
      <c r="K18" s="33">
        <v>0.17741935483870969</v>
      </c>
      <c r="L18" s="32">
        <f t="shared" si="3"/>
        <v>-8.7096774193548554E-4</v>
      </c>
      <c r="M18" s="33">
        <f t="shared" si="1"/>
        <v>-5.5806451612903096E-3</v>
      </c>
      <c r="O18" s="22"/>
      <c r="P18" s="22"/>
      <c r="Q18" s="58" t="s">
        <v>379</v>
      </c>
      <c r="R18" s="59"/>
      <c r="S18" s="59"/>
      <c r="T18" s="60">
        <f>SUM(T6:T17)</f>
        <v>364</v>
      </c>
      <c r="U18" s="60">
        <f>SUM(U6:U17)</f>
        <v>364</v>
      </c>
    </row>
    <row r="19" spans="1:21">
      <c r="A19" s="26">
        <v>141</v>
      </c>
      <c r="B19" s="27" t="s">
        <v>28</v>
      </c>
      <c r="C19" s="28">
        <v>1806</v>
      </c>
      <c r="D19" s="29">
        <v>52</v>
      </c>
      <c r="E19" s="30">
        <v>1.0783466362599772</v>
      </c>
      <c r="F19" s="31">
        <v>0.11799999999999999</v>
      </c>
      <c r="G19" s="31">
        <v>0.60499999999999998</v>
      </c>
      <c r="H19" s="32">
        <v>0.112</v>
      </c>
      <c r="I19" s="33">
        <v>0.57599999999999996</v>
      </c>
      <c r="J19" s="32">
        <v>0.10681818181818183</v>
      </c>
      <c r="K19" s="33">
        <v>0.55000000000000004</v>
      </c>
      <c r="L19" s="32">
        <f t="shared" si="3"/>
        <v>-5.1818181818181763E-3</v>
      </c>
      <c r="M19" s="33">
        <f t="shared" si="1"/>
        <v>-2.5999999999999912E-2</v>
      </c>
      <c r="O19" s="22"/>
      <c r="P19" s="22"/>
      <c r="Q19" s="22"/>
      <c r="T19" s="34"/>
      <c r="U19" s="34"/>
    </row>
    <row r="20" spans="1:21">
      <c r="A20" s="26">
        <v>142</v>
      </c>
      <c r="B20" s="27" t="s">
        <v>29</v>
      </c>
      <c r="C20" s="28">
        <v>2006</v>
      </c>
      <c r="D20" s="29">
        <v>4</v>
      </c>
      <c r="E20" s="30">
        <v>0.94967532467532434</v>
      </c>
      <c r="F20" s="31">
        <v>0.24</v>
      </c>
      <c r="G20" s="31">
        <v>0.25800000000000001</v>
      </c>
      <c r="H20" s="32">
        <v>0.22900000000000001</v>
      </c>
      <c r="I20" s="33">
        <v>0.245</v>
      </c>
      <c r="J20" s="32">
        <v>0.28260869565217389</v>
      </c>
      <c r="K20" s="33">
        <v>0.26739130434782604</v>
      </c>
      <c r="L20" s="32">
        <f t="shared" si="3"/>
        <v>5.3608695652173882E-2</v>
      </c>
      <c r="M20" s="33">
        <f t="shared" si="1"/>
        <v>2.2391304347826047E-2</v>
      </c>
      <c r="O20" s="22"/>
      <c r="P20" s="22"/>
      <c r="Q20" s="62" t="s">
        <v>380</v>
      </c>
      <c r="T20" s="61">
        <f>SUM(T6:T11)</f>
        <v>158</v>
      </c>
      <c r="U20" s="61">
        <f>SUM(U6:U11)</f>
        <v>189</v>
      </c>
    </row>
    <row r="21" spans="1:21">
      <c r="A21" s="26">
        <v>143</v>
      </c>
      <c r="B21" s="27" t="s">
        <v>30</v>
      </c>
      <c r="C21" s="28">
        <v>3205</v>
      </c>
      <c r="D21" s="29">
        <v>5</v>
      </c>
      <c r="E21" s="30">
        <v>0.85399687499999966</v>
      </c>
      <c r="F21" s="31">
        <v>8.8999999999999996E-2</v>
      </c>
      <c r="G21" s="31">
        <v>0.25900000000000001</v>
      </c>
      <c r="H21" s="32">
        <v>8.2000000000000003E-2</v>
      </c>
      <c r="I21" s="33">
        <v>0.23899999999999999</v>
      </c>
      <c r="J21" s="32">
        <v>8.4210526315789472E-2</v>
      </c>
      <c r="K21" s="33">
        <v>0.2388157894736842</v>
      </c>
      <c r="L21" s="32">
        <f t="shared" si="3"/>
        <v>2.2105263157894683E-3</v>
      </c>
      <c r="M21" s="33">
        <f t="shared" si="1"/>
        <v>-1.8421052631578672E-4</v>
      </c>
      <c r="O21" s="22"/>
      <c r="P21" s="22"/>
      <c r="Q21" s="62" t="s">
        <v>381</v>
      </c>
      <c r="T21" s="61">
        <f>SUM(T12:T17)</f>
        <v>206</v>
      </c>
      <c r="U21" s="61">
        <f>SUM(U12:U17)</f>
        <v>175</v>
      </c>
    </row>
    <row r="22" spans="1:21">
      <c r="A22" s="26">
        <v>145</v>
      </c>
      <c r="B22" s="27" t="s">
        <v>31</v>
      </c>
      <c r="C22" s="28">
        <v>3582</v>
      </c>
      <c r="D22" s="29">
        <v>40</v>
      </c>
      <c r="E22" s="30">
        <v>1.0034161490683235</v>
      </c>
      <c r="F22" s="31">
        <v>0.23200000000000001</v>
      </c>
      <c r="G22" s="31">
        <v>0.318</v>
      </c>
      <c r="H22" s="32">
        <v>0.23200000000000001</v>
      </c>
      <c r="I22" s="33">
        <v>0.318</v>
      </c>
      <c r="J22" s="32">
        <v>0.2260869565217391</v>
      </c>
      <c r="K22" s="33">
        <v>0.31086956521739123</v>
      </c>
      <c r="L22" s="32">
        <f t="shared" si="3"/>
        <v>-5.9130434782609098E-3</v>
      </c>
      <c r="M22" s="33">
        <f t="shared" si="1"/>
        <v>-7.1304347826087744E-3</v>
      </c>
      <c r="O22" s="22"/>
      <c r="P22" s="22"/>
    </row>
    <row r="23" spans="1:21">
      <c r="A23" s="26">
        <v>146</v>
      </c>
      <c r="B23" s="27" t="s">
        <v>32</v>
      </c>
      <c r="C23" s="28">
        <v>4011</v>
      </c>
      <c r="D23" s="29">
        <v>18</v>
      </c>
      <c r="E23" s="30">
        <v>0.92925118958176867</v>
      </c>
      <c r="F23" s="31">
        <v>0.187</v>
      </c>
      <c r="G23" s="31">
        <v>1.9E-2</v>
      </c>
      <c r="H23" s="32">
        <v>0.17399999999999999</v>
      </c>
      <c r="I23" s="33">
        <v>1.7999999999999999E-2</v>
      </c>
      <c r="J23" s="32">
        <v>0.25</v>
      </c>
      <c r="K23" s="33">
        <v>0.11041666666666666</v>
      </c>
      <c r="L23" s="32">
        <f t="shared" si="3"/>
        <v>7.6000000000000012E-2</v>
      </c>
      <c r="M23" s="33">
        <f t="shared" si="1"/>
        <v>9.2416666666666661E-2</v>
      </c>
      <c r="O23" s="22"/>
      <c r="P23" s="22"/>
    </row>
    <row r="24" spans="1:21">
      <c r="A24" s="26">
        <v>148</v>
      </c>
      <c r="B24" s="27" t="s">
        <v>33</v>
      </c>
      <c r="C24" s="28">
        <v>2856</v>
      </c>
      <c r="D24" s="29">
        <v>15</v>
      </c>
      <c r="E24" s="30">
        <v>1.0698556846180927</v>
      </c>
      <c r="F24" s="31">
        <v>0.42099999999999999</v>
      </c>
      <c r="G24" s="31">
        <v>0.90800000000000003</v>
      </c>
      <c r="H24" s="32">
        <v>0.36299999999999999</v>
      </c>
      <c r="I24" s="33">
        <v>0.80100000000000005</v>
      </c>
      <c r="J24" s="32">
        <v>0.34269662921348304</v>
      </c>
      <c r="K24" s="33">
        <v>0.57612359550561798</v>
      </c>
      <c r="L24" s="32">
        <f t="shared" si="3"/>
        <v>-2.030337078651695E-2</v>
      </c>
      <c r="M24" s="33">
        <f t="shared" si="1"/>
        <v>-0.22487640449438207</v>
      </c>
      <c r="O24" s="22"/>
      <c r="P24" s="22"/>
    </row>
    <row r="25" spans="1:21">
      <c r="A25" s="26">
        <v>150</v>
      </c>
      <c r="B25" s="27" t="s">
        <v>34</v>
      </c>
      <c r="C25" s="28">
        <v>6193</v>
      </c>
      <c r="D25" s="29">
        <v>34</v>
      </c>
      <c r="E25" s="30">
        <v>1.1097402175677866</v>
      </c>
      <c r="F25" s="31">
        <v>0.16200000000000001</v>
      </c>
      <c r="G25" s="31">
        <v>0.30199999999999999</v>
      </c>
      <c r="H25" s="32">
        <v>0.16</v>
      </c>
      <c r="I25" s="33">
        <v>0.29799999999999999</v>
      </c>
      <c r="J25" s="32">
        <v>0.1618421052631579</v>
      </c>
      <c r="K25" s="33">
        <v>0.27993421052631573</v>
      </c>
      <c r="L25" s="32">
        <f t="shared" si="3"/>
        <v>1.8421052631578949E-3</v>
      </c>
      <c r="M25" s="33">
        <f t="shared" si="1"/>
        <v>-1.8065789473684257E-2</v>
      </c>
      <c r="O25" s="22"/>
      <c r="P25" s="22"/>
    </row>
    <row r="26" spans="1:21">
      <c r="A26" s="26">
        <v>151</v>
      </c>
      <c r="B26" s="27" t="s">
        <v>35</v>
      </c>
      <c r="C26" s="28">
        <v>5633</v>
      </c>
      <c r="D26" s="29">
        <v>17</v>
      </c>
      <c r="E26" s="30">
        <v>1.1880306267806271</v>
      </c>
      <c r="F26" s="31">
        <v>0.193</v>
      </c>
      <c r="G26" s="31">
        <v>0.371</v>
      </c>
      <c r="H26" s="32">
        <v>0.184</v>
      </c>
      <c r="I26" s="33">
        <v>0.35399999999999998</v>
      </c>
      <c r="J26" s="32">
        <v>0.2575268817204302</v>
      </c>
      <c r="K26" s="33">
        <v>0.52365591397849476</v>
      </c>
      <c r="L26" s="32">
        <f t="shared" si="3"/>
        <v>7.3526881720430204E-2</v>
      </c>
      <c r="M26" s="33">
        <f t="shared" si="1"/>
        <v>0.16965591397849478</v>
      </c>
      <c r="O26" s="22"/>
      <c r="P26" s="22"/>
    </row>
    <row r="27" spans="1:21">
      <c r="A27" s="26">
        <v>153</v>
      </c>
      <c r="B27" s="27" t="s">
        <v>36</v>
      </c>
      <c r="C27" s="28">
        <v>1340</v>
      </c>
      <c r="D27" s="29">
        <v>1</v>
      </c>
      <c r="E27" s="30">
        <v>0.89185212845407025</v>
      </c>
      <c r="F27" s="31">
        <v>3.4000000000000002E-2</v>
      </c>
      <c r="G27" s="31">
        <v>7.0000000000000007E-2</v>
      </c>
      <c r="H27" s="32">
        <v>3.4000000000000002E-2</v>
      </c>
      <c r="I27" s="33">
        <v>7.0000000000000007E-2</v>
      </c>
      <c r="J27" s="32">
        <v>3.0555555555555558E-2</v>
      </c>
      <c r="K27" s="33">
        <v>6.25E-2</v>
      </c>
      <c r="L27" s="32">
        <f t="shared" si="3"/>
        <v>-3.4444444444444444E-3</v>
      </c>
      <c r="M27" s="33">
        <f t="shared" si="1"/>
        <v>-7.5000000000000067E-3</v>
      </c>
      <c r="O27" s="22"/>
      <c r="P27" s="22"/>
    </row>
    <row r="28" spans="1:21">
      <c r="A28" s="26">
        <v>154</v>
      </c>
      <c r="B28" s="27" t="s">
        <v>37</v>
      </c>
      <c r="C28" s="28">
        <v>5780</v>
      </c>
      <c r="D28" s="29">
        <v>10</v>
      </c>
      <c r="E28" s="30">
        <v>1.0862339688041598</v>
      </c>
      <c r="F28" s="31">
        <v>0.36899999999999999</v>
      </c>
      <c r="G28" s="31">
        <v>0.41299999999999998</v>
      </c>
      <c r="H28" s="32">
        <v>0.36299999999999999</v>
      </c>
      <c r="I28" s="33">
        <v>0.40600000000000003</v>
      </c>
      <c r="J28" s="32">
        <v>0.34615384615384609</v>
      </c>
      <c r="K28" s="33">
        <v>0.36871794871794877</v>
      </c>
      <c r="L28" s="32">
        <f t="shared" si="3"/>
        <v>-1.68461538461539E-2</v>
      </c>
      <c r="M28" s="33">
        <f t="shared" si="1"/>
        <v>-3.7282051282051254E-2</v>
      </c>
      <c r="O28" s="22"/>
      <c r="P28" s="22"/>
    </row>
    <row r="29" spans="1:21">
      <c r="A29" s="26">
        <v>155</v>
      </c>
      <c r="B29" s="27" t="s">
        <v>38</v>
      </c>
      <c r="C29" s="28">
        <v>3849</v>
      </c>
      <c r="D29" s="29">
        <v>18</v>
      </c>
      <c r="E29" s="30">
        <v>1.0055338031845475</v>
      </c>
      <c r="F29" s="31">
        <v>0.503</v>
      </c>
      <c r="G29" s="31">
        <v>0.20599999999999999</v>
      </c>
      <c r="H29" s="32">
        <v>0.49</v>
      </c>
      <c r="I29" s="33">
        <v>0.20100000000000001</v>
      </c>
      <c r="J29" s="32">
        <v>0.46749999999999997</v>
      </c>
      <c r="K29" s="33">
        <v>0.13750000000000001</v>
      </c>
      <c r="L29" s="32">
        <f t="shared" si="3"/>
        <v>-2.250000000000002E-2</v>
      </c>
      <c r="M29" s="33">
        <f t="shared" si="1"/>
        <v>-6.3500000000000001E-2</v>
      </c>
      <c r="O29" s="22"/>
      <c r="P29" s="22"/>
    </row>
    <row r="30" spans="1:21">
      <c r="A30" s="26">
        <v>157</v>
      </c>
      <c r="B30" s="27" t="s">
        <v>39</v>
      </c>
      <c r="C30" s="28">
        <v>2594</v>
      </c>
      <c r="D30" s="29">
        <v>13</v>
      </c>
      <c r="E30" s="30">
        <v>1.0871057729562192</v>
      </c>
      <c r="F30" s="31">
        <v>0.13600000000000001</v>
      </c>
      <c r="G30" s="31">
        <v>0.55700000000000005</v>
      </c>
      <c r="H30" s="32">
        <v>0.13600000000000001</v>
      </c>
      <c r="I30" s="33">
        <v>0.55700000000000005</v>
      </c>
      <c r="J30" s="32">
        <v>0.19428571428571431</v>
      </c>
      <c r="K30" s="33">
        <v>0.40642857142857147</v>
      </c>
      <c r="L30" s="32">
        <f t="shared" si="3"/>
        <v>5.8285714285714302E-2</v>
      </c>
      <c r="M30" s="33">
        <f t="shared" si="1"/>
        <v>-0.15057142857142858</v>
      </c>
      <c r="O30" s="22"/>
      <c r="P30" s="22"/>
    </row>
    <row r="31" spans="1:21">
      <c r="A31" s="26">
        <v>158</v>
      </c>
      <c r="B31" s="27" t="s">
        <v>40</v>
      </c>
      <c r="C31" s="28">
        <v>1449</v>
      </c>
      <c r="D31" s="29">
        <v>3</v>
      </c>
      <c r="E31" s="30">
        <v>1.1427869986168742</v>
      </c>
      <c r="F31" s="31">
        <v>0.188</v>
      </c>
      <c r="G31" s="31">
        <v>0.65200000000000002</v>
      </c>
      <c r="H31" s="32">
        <v>0.188</v>
      </c>
      <c r="I31" s="33">
        <v>0.65200000000000002</v>
      </c>
      <c r="J31" s="32">
        <v>0.49999999999999994</v>
      </c>
      <c r="K31" s="33">
        <v>0.73400537634408602</v>
      </c>
      <c r="L31" s="32">
        <f t="shared" si="3"/>
        <v>0.31199999999999994</v>
      </c>
      <c r="M31" s="33">
        <f t="shared" si="1"/>
        <v>8.2005376344086001E-2</v>
      </c>
      <c r="O31" s="22"/>
      <c r="P31" s="22"/>
    </row>
    <row r="32" spans="1:21">
      <c r="A32" s="26">
        <v>159</v>
      </c>
      <c r="B32" s="27" t="s">
        <v>41</v>
      </c>
      <c r="C32" s="28">
        <v>6085</v>
      </c>
      <c r="D32" s="29">
        <v>9</v>
      </c>
      <c r="E32" s="30">
        <v>0.94768104015799903</v>
      </c>
      <c r="F32" s="31">
        <v>0.246</v>
      </c>
      <c r="G32" s="31">
        <v>0.14199999999999999</v>
      </c>
      <c r="H32" s="32">
        <v>0.24299999999999999</v>
      </c>
      <c r="I32" s="33">
        <v>0.13900000000000001</v>
      </c>
      <c r="J32" s="32">
        <v>0.22333333333333333</v>
      </c>
      <c r="K32" s="33">
        <v>0.12455555555555556</v>
      </c>
      <c r="L32" s="32">
        <f t="shared" si="3"/>
        <v>-1.9666666666666666E-2</v>
      </c>
      <c r="M32" s="33">
        <f t="shared" si="1"/>
        <v>-1.4444444444444454E-2</v>
      </c>
      <c r="O32" s="22"/>
      <c r="P32" s="22"/>
    </row>
    <row r="33" spans="1:17">
      <c r="A33" s="26">
        <v>162</v>
      </c>
      <c r="B33" s="27" t="s">
        <v>42</v>
      </c>
      <c r="C33" s="28">
        <v>2067</v>
      </c>
      <c r="D33" s="29">
        <v>7</v>
      </c>
      <c r="E33" s="30">
        <v>1.0223252427184464</v>
      </c>
      <c r="F33" s="38">
        <v>0</v>
      </c>
      <c r="G33" s="31">
        <v>0.188</v>
      </c>
      <c r="H33" s="32">
        <v>0</v>
      </c>
      <c r="I33" s="33">
        <v>0.17899999999999999</v>
      </c>
      <c r="J33" s="32">
        <v>0</v>
      </c>
      <c r="K33" s="33">
        <v>0.1388888888888889</v>
      </c>
      <c r="L33" s="32">
        <f t="shared" si="3"/>
        <v>0</v>
      </c>
      <c r="M33" s="33">
        <f t="shared" si="1"/>
        <v>-4.0111111111111097E-2</v>
      </c>
      <c r="O33" s="22"/>
      <c r="P33" s="22"/>
      <c r="Q33" s="22"/>
    </row>
    <row r="34" spans="1:17">
      <c r="A34" s="26">
        <v>163</v>
      </c>
      <c r="B34" s="27" t="s">
        <v>43</v>
      </c>
      <c r="C34" s="28">
        <v>1467</v>
      </c>
      <c r="D34" s="29">
        <v>2</v>
      </c>
      <c r="E34" s="30">
        <v>1.0789488054607508</v>
      </c>
      <c r="F34" s="31">
        <v>1.2999999999999999E-2</v>
      </c>
      <c r="G34" s="31">
        <v>0.16900000000000001</v>
      </c>
      <c r="H34" s="32">
        <v>1.2999999999999999E-2</v>
      </c>
      <c r="I34" s="33">
        <v>0.16900000000000001</v>
      </c>
      <c r="J34" s="32">
        <v>3.3333333333333333E-2</v>
      </c>
      <c r="K34" s="33">
        <v>0.12857142857142859</v>
      </c>
      <c r="L34" s="32">
        <f t="shared" si="3"/>
        <v>2.0333333333333335E-2</v>
      </c>
      <c r="M34" s="33">
        <f t="shared" si="1"/>
        <v>-4.0428571428571425E-2</v>
      </c>
    </row>
    <row r="35" spans="1:17">
      <c r="A35" s="26">
        <v>164</v>
      </c>
      <c r="B35" s="27" t="s">
        <v>44</v>
      </c>
      <c r="C35" s="28">
        <v>1509</v>
      </c>
      <c r="D35" s="29">
        <v>12</v>
      </c>
      <c r="E35" s="30">
        <v>0.91444889779559102</v>
      </c>
      <c r="F35" s="31">
        <v>0.14000000000000001</v>
      </c>
      <c r="G35" s="31">
        <v>0.14000000000000001</v>
      </c>
      <c r="H35" s="32">
        <v>0.13100000000000001</v>
      </c>
      <c r="I35" s="33">
        <v>0.13100000000000001</v>
      </c>
      <c r="J35" s="32">
        <v>0.16333333333333336</v>
      </c>
      <c r="K35" s="33">
        <v>0.13972222222222222</v>
      </c>
      <c r="L35" s="32">
        <f t="shared" si="3"/>
        <v>3.2333333333333353E-2</v>
      </c>
      <c r="M35" s="33">
        <f t="shared" si="1"/>
        <v>8.7222222222222145E-3</v>
      </c>
    </row>
    <row r="36" spans="1:17">
      <c r="A36" s="26">
        <v>165</v>
      </c>
      <c r="B36" s="27" t="s">
        <v>45</v>
      </c>
      <c r="C36" s="28">
        <v>2229</v>
      </c>
      <c r="D36" s="29">
        <v>22</v>
      </c>
      <c r="E36" s="30">
        <v>0.81207974626189361</v>
      </c>
      <c r="F36" s="31">
        <v>0.39200000000000002</v>
      </c>
      <c r="G36" s="31">
        <v>0.999</v>
      </c>
      <c r="H36" s="32">
        <v>0.376</v>
      </c>
      <c r="I36" s="33">
        <v>0.95899999999999996</v>
      </c>
      <c r="J36" s="32">
        <v>0.37586206896551727</v>
      </c>
      <c r="K36" s="33">
        <v>0.98189655172413781</v>
      </c>
      <c r="L36" s="32">
        <f t="shared" si="3"/>
        <v>-1.3793103448273003E-4</v>
      </c>
      <c r="M36" s="33">
        <f t="shared" si="1"/>
        <v>2.2896551724137848E-2</v>
      </c>
    </row>
    <row r="37" spans="1:17">
      <c r="A37" s="26">
        <v>167</v>
      </c>
      <c r="B37" s="27" t="s">
        <v>46</v>
      </c>
      <c r="C37" s="28">
        <v>2468</v>
      </c>
      <c r="D37" s="29">
        <v>22</v>
      </c>
      <c r="E37" s="30">
        <v>1.1297587898609966</v>
      </c>
      <c r="F37" s="31">
        <v>0.192</v>
      </c>
      <c r="G37" s="31">
        <v>0.217</v>
      </c>
      <c r="H37" s="32">
        <v>0.17799999999999999</v>
      </c>
      <c r="I37" s="33">
        <v>0.2</v>
      </c>
      <c r="J37" s="32">
        <v>0.17702702702702705</v>
      </c>
      <c r="K37" s="33">
        <v>0.27499999999999997</v>
      </c>
      <c r="L37" s="32">
        <f t="shared" si="3"/>
        <v>-9.7297297297294083E-4</v>
      </c>
      <c r="M37" s="33">
        <f t="shared" si="1"/>
        <v>7.4999999999999956E-2</v>
      </c>
    </row>
    <row r="38" spans="1:17">
      <c r="A38" s="26">
        <v>168</v>
      </c>
      <c r="B38" s="27" t="s">
        <v>47</v>
      </c>
      <c r="C38" s="28">
        <v>6331</v>
      </c>
      <c r="D38" s="29">
        <v>52</v>
      </c>
      <c r="E38" s="30">
        <v>1.1078244943462323</v>
      </c>
      <c r="F38" s="31">
        <v>0.113</v>
      </c>
      <c r="G38" s="31">
        <v>2.8000000000000001E-2</v>
      </c>
      <c r="H38" s="32">
        <v>0.111</v>
      </c>
      <c r="I38" s="33">
        <v>2.8000000000000001E-2</v>
      </c>
      <c r="J38" s="32">
        <v>0.14795081967213111</v>
      </c>
      <c r="K38" s="33">
        <v>0.14385245901639346</v>
      </c>
      <c r="L38" s="32">
        <f t="shared" si="3"/>
        <v>3.6950819672131111E-2</v>
      </c>
      <c r="M38" s="33">
        <f t="shared" si="1"/>
        <v>0.11585245901639346</v>
      </c>
    </row>
    <row r="39" spans="1:17">
      <c r="A39" s="26">
        <v>170</v>
      </c>
      <c r="B39" s="27" t="s">
        <v>48</v>
      </c>
      <c r="C39" s="28">
        <v>5609</v>
      </c>
      <c r="D39" s="29">
        <v>17</v>
      </c>
      <c r="E39" s="30">
        <v>1.012297925608012</v>
      </c>
      <c r="F39" s="31">
        <v>3.3000000000000002E-2</v>
      </c>
      <c r="G39" s="31">
        <v>0.20200000000000001</v>
      </c>
      <c r="H39" s="32">
        <v>3.3000000000000002E-2</v>
      </c>
      <c r="I39" s="33">
        <v>0.20200000000000001</v>
      </c>
      <c r="J39" s="32">
        <v>3.3333333333333333E-2</v>
      </c>
      <c r="K39" s="33">
        <v>0.20219298245614031</v>
      </c>
      <c r="L39" s="32">
        <f t="shared" si="3"/>
        <v>3.3333333333333132E-4</v>
      </c>
      <c r="M39" s="33">
        <f t="shared" si="1"/>
        <v>1.9298245614030041E-4</v>
      </c>
    </row>
    <row r="40" spans="1:17">
      <c r="A40" s="26">
        <v>171</v>
      </c>
      <c r="B40" s="27" t="s">
        <v>49</v>
      </c>
      <c r="C40" s="28">
        <v>4625</v>
      </c>
      <c r="D40" s="29">
        <v>7</v>
      </c>
      <c r="E40" s="30">
        <v>0.89329363360762282</v>
      </c>
      <c r="F40" s="31">
        <v>1.373</v>
      </c>
      <c r="G40" s="31">
        <v>2.65</v>
      </c>
      <c r="H40" s="32">
        <v>1.333</v>
      </c>
      <c r="I40" s="33">
        <v>2.7349999999999999</v>
      </c>
      <c r="J40" s="32">
        <v>1.4870370370370369</v>
      </c>
      <c r="K40" s="33">
        <v>2.5702932098765441</v>
      </c>
      <c r="L40" s="32">
        <f t="shared" si="3"/>
        <v>0.15403703703703697</v>
      </c>
      <c r="M40" s="33">
        <f t="shared" si="1"/>
        <v>-0.16470679012345579</v>
      </c>
    </row>
    <row r="41" spans="1:17">
      <c r="A41" s="26">
        <v>173</v>
      </c>
      <c r="B41" s="27" t="s">
        <v>50</v>
      </c>
      <c r="C41" s="28">
        <v>1607</v>
      </c>
      <c r="D41" s="29">
        <v>5</v>
      </c>
      <c r="E41" s="30">
        <v>0.91313358302122294</v>
      </c>
      <c r="F41" s="31">
        <v>0.36099999999999999</v>
      </c>
      <c r="G41" s="31">
        <v>0.89500000000000002</v>
      </c>
      <c r="H41" s="32">
        <v>0.33700000000000002</v>
      </c>
      <c r="I41" s="33">
        <v>0.83499999999999996</v>
      </c>
      <c r="J41" s="32">
        <v>0.26904761904761904</v>
      </c>
      <c r="K41" s="33">
        <v>0.625</v>
      </c>
      <c r="L41" s="32">
        <f t="shared" si="3"/>
        <v>-6.7952380952380986E-2</v>
      </c>
      <c r="M41" s="33">
        <f t="shared" si="1"/>
        <v>-0.20999999999999996</v>
      </c>
    </row>
    <row r="42" spans="1:17">
      <c r="A42" s="26">
        <v>174</v>
      </c>
      <c r="B42" s="27" t="s">
        <v>51</v>
      </c>
      <c r="C42" s="28">
        <v>2584</v>
      </c>
      <c r="D42" s="29">
        <v>3</v>
      </c>
      <c r="E42" s="30">
        <v>0.90683456024796627</v>
      </c>
      <c r="F42" s="31">
        <v>0.53800000000000003</v>
      </c>
      <c r="G42" s="31">
        <v>0.54400000000000004</v>
      </c>
      <c r="H42" s="32">
        <v>0.53800000000000003</v>
      </c>
      <c r="I42" s="33">
        <v>0.54400000000000004</v>
      </c>
      <c r="J42" s="32">
        <v>0.49999999999999994</v>
      </c>
      <c r="K42" s="33">
        <v>0.50535714285714284</v>
      </c>
      <c r="L42" s="32">
        <f t="shared" si="3"/>
        <v>-3.8000000000000089E-2</v>
      </c>
      <c r="M42" s="33">
        <f t="shared" si="1"/>
        <v>-3.8642857142857201E-2</v>
      </c>
    </row>
    <row r="43" spans="1:17">
      <c r="A43" s="26">
        <v>176</v>
      </c>
      <c r="B43" s="27" t="s">
        <v>52</v>
      </c>
      <c r="C43" s="28">
        <v>2929</v>
      </c>
      <c r="D43" s="29">
        <v>3</v>
      </c>
      <c r="E43" s="30">
        <v>0.97370813397129197</v>
      </c>
      <c r="F43" s="31">
        <v>0.88700000000000001</v>
      </c>
      <c r="G43" s="31">
        <v>1.7829999999999999</v>
      </c>
      <c r="H43" s="32">
        <v>0.85799999999999998</v>
      </c>
      <c r="I43" s="33">
        <v>1.726</v>
      </c>
      <c r="J43" s="32">
        <v>0.72049180327868856</v>
      </c>
      <c r="K43" s="33">
        <v>0.8967213114754099</v>
      </c>
      <c r="L43" s="32">
        <f t="shared" si="3"/>
        <v>-0.13750819672131143</v>
      </c>
      <c r="M43" s="33">
        <f t="shared" si="1"/>
        <v>-0.82927868852459008</v>
      </c>
    </row>
    <row r="44" spans="1:17">
      <c r="A44" s="26">
        <v>201</v>
      </c>
      <c r="B44" s="27" t="s">
        <v>53</v>
      </c>
      <c r="C44" s="28">
        <v>2246</v>
      </c>
      <c r="D44" s="29">
        <v>6</v>
      </c>
      <c r="E44" s="30">
        <v>0.98684375000000013</v>
      </c>
      <c r="F44" s="31">
        <v>5.1999999999999998E-2</v>
      </c>
      <c r="G44" s="31">
        <v>0.41599999999999998</v>
      </c>
      <c r="H44" s="32">
        <v>4.3999999999999997E-2</v>
      </c>
      <c r="I44" s="33">
        <v>0.35199999999999998</v>
      </c>
      <c r="J44" s="32">
        <v>9.8780487804878039E-2</v>
      </c>
      <c r="K44" s="33">
        <v>0.31341463414634152</v>
      </c>
      <c r="L44" s="32">
        <f t="shared" si="3"/>
        <v>5.4780487804878042E-2</v>
      </c>
      <c r="M44" s="33">
        <f t="shared" si="1"/>
        <v>-3.858536585365846E-2</v>
      </c>
    </row>
    <row r="45" spans="1:17">
      <c r="A45" s="26">
        <v>202</v>
      </c>
      <c r="B45" s="27" t="s">
        <v>54</v>
      </c>
      <c r="C45" s="28">
        <v>1889</v>
      </c>
      <c r="D45" s="29">
        <v>0</v>
      </c>
      <c r="E45" s="30">
        <v>1.1412916887241931</v>
      </c>
      <c r="F45" s="31">
        <v>7.5999999999999998E-2</v>
      </c>
      <c r="G45" s="31">
        <v>0.35899999999999999</v>
      </c>
      <c r="H45" s="32">
        <v>7.5999999999999998E-2</v>
      </c>
      <c r="I45" s="33">
        <v>0.35899999999999999</v>
      </c>
      <c r="J45" s="32">
        <v>7.6190476190476197E-2</v>
      </c>
      <c r="K45" s="33">
        <v>0.35892857142857137</v>
      </c>
      <c r="L45" s="32">
        <f t="shared" si="3"/>
        <v>1.9047619047619924E-4</v>
      </c>
      <c r="M45" s="33">
        <f t="shared" si="1"/>
        <v>-7.1428571428611143E-5</v>
      </c>
    </row>
    <row r="46" spans="1:17">
      <c r="A46" s="26">
        <v>203</v>
      </c>
      <c r="B46" s="27" t="s">
        <v>55</v>
      </c>
      <c r="C46" s="28">
        <v>2995</v>
      </c>
      <c r="D46" s="29">
        <v>5</v>
      </c>
      <c r="E46" s="30">
        <v>1.245635451505017</v>
      </c>
      <c r="F46" s="31">
        <v>0.46800000000000003</v>
      </c>
      <c r="G46" s="31">
        <v>0.65300000000000002</v>
      </c>
      <c r="H46" s="32">
        <v>0.45300000000000001</v>
      </c>
      <c r="I46" s="33">
        <v>0.63200000000000001</v>
      </c>
      <c r="J46" s="32">
        <v>0.78597560975609781</v>
      </c>
      <c r="K46" s="33">
        <v>1.1291666666666667</v>
      </c>
      <c r="L46" s="32">
        <f t="shared" si="3"/>
        <v>0.3329756097560978</v>
      </c>
      <c r="M46" s="33">
        <f t="shared" si="1"/>
        <v>0.49716666666666665</v>
      </c>
    </row>
    <row r="47" spans="1:17">
      <c r="A47" s="26">
        <v>207</v>
      </c>
      <c r="B47" s="27" t="s">
        <v>56</v>
      </c>
      <c r="C47" s="28">
        <v>2317</v>
      </c>
      <c r="D47" s="29">
        <v>2</v>
      </c>
      <c r="E47" s="30">
        <v>1.0327516198704105</v>
      </c>
      <c r="F47" s="31">
        <v>3.7999999999999999E-2</v>
      </c>
      <c r="G47" s="31">
        <v>9.9000000000000005E-2</v>
      </c>
      <c r="H47" s="32">
        <v>3.7999999999999999E-2</v>
      </c>
      <c r="I47" s="33">
        <v>9.9000000000000005E-2</v>
      </c>
      <c r="J47" s="32">
        <v>3.6904761904761905E-2</v>
      </c>
      <c r="K47" s="33">
        <v>0.19374999999999998</v>
      </c>
      <c r="L47" s="32">
        <f t="shared" si="3"/>
        <v>-1.0952380952380936E-3</v>
      </c>
      <c r="M47" s="33">
        <f t="shared" si="1"/>
        <v>9.4749999999999973E-2</v>
      </c>
    </row>
    <row r="48" spans="1:17">
      <c r="A48" s="26">
        <v>208</v>
      </c>
      <c r="B48" s="27" t="s">
        <v>57</v>
      </c>
      <c r="C48" s="28">
        <v>4963</v>
      </c>
      <c r="D48" s="29">
        <v>57</v>
      </c>
      <c r="E48" s="30">
        <v>0.91293110476966999</v>
      </c>
      <c r="F48" s="31">
        <v>0.309</v>
      </c>
      <c r="G48" s="31">
        <v>0.29199999999999998</v>
      </c>
      <c r="H48" s="32">
        <v>0.309</v>
      </c>
      <c r="I48" s="33">
        <v>0.29199999999999998</v>
      </c>
      <c r="J48" s="32">
        <v>0.28584905660377358</v>
      </c>
      <c r="K48" s="33">
        <v>0.26957547169811319</v>
      </c>
      <c r="L48" s="32">
        <f t="shared" si="3"/>
        <v>-2.315094339622642E-2</v>
      </c>
      <c r="M48" s="33">
        <f t="shared" si="1"/>
        <v>-2.2424528301886792E-2</v>
      </c>
    </row>
    <row r="49" spans="1:13">
      <c r="A49" s="26">
        <v>209</v>
      </c>
      <c r="B49" s="27" t="s">
        <v>58</v>
      </c>
      <c r="C49" s="28">
        <v>3349</v>
      </c>
      <c r="D49" s="29">
        <v>0</v>
      </c>
      <c r="E49" s="30">
        <v>0.97084502836667652</v>
      </c>
      <c r="F49" s="31">
        <v>0.33</v>
      </c>
      <c r="G49" s="31">
        <v>0.51</v>
      </c>
      <c r="H49" s="32">
        <v>0.33</v>
      </c>
      <c r="I49" s="33">
        <v>0.51</v>
      </c>
      <c r="J49" s="32">
        <v>0.33026315789473687</v>
      </c>
      <c r="K49" s="33">
        <v>0.50986842105263153</v>
      </c>
      <c r="L49" s="32">
        <f t="shared" si="3"/>
        <v>2.6315789473685403E-4</v>
      </c>
      <c r="M49" s="33">
        <f t="shared" si="1"/>
        <v>-1.3157894736848252E-4</v>
      </c>
    </row>
    <row r="50" spans="1:13">
      <c r="A50" s="26">
        <v>210</v>
      </c>
      <c r="B50" s="27" t="s">
        <v>59</v>
      </c>
      <c r="C50" s="28">
        <v>7202</v>
      </c>
      <c r="D50" s="29">
        <v>7</v>
      </c>
      <c r="E50" s="30">
        <v>1.0287102154273811</v>
      </c>
      <c r="F50" s="31">
        <v>0.34499999999999997</v>
      </c>
      <c r="G50" s="31">
        <v>0.58099999999999996</v>
      </c>
      <c r="H50" s="32">
        <v>0.42</v>
      </c>
      <c r="I50" s="33">
        <v>0.72899999999999998</v>
      </c>
      <c r="J50" s="32">
        <v>0.28532608695652173</v>
      </c>
      <c r="K50" s="33">
        <v>0.49211956521739136</v>
      </c>
      <c r="L50" s="32">
        <f t="shared" si="3"/>
        <v>-0.13467391304347825</v>
      </c>
      <c r="M50" s="33">
        <f t="shared" si="1"/>
        <v>-0.23688043478260862</v>
      </c>
    </row>
    <row r="51" spans="1:13">
      <c r="A51" s="26">
        <v>212</v>
      </c>
      <c r="B51" s="27" t="s">
        <v>60</v>
      </c>
      <c r="C51" s="28">
        <v>2885</v>
      </c>
      <c r="D51" s="29">
        <v>1</v>
      </c>
      <c r="E51" s="30">
        <v>1.1563626907073512</v>
      </c>
      <c r="F51" s="31">
        <v>0.113</v>
      </c>
      <c r="G51" s="31">
        <v>0.16500000000000001</v>
      </c>
      <c r="H51" s="32">
        <v>9.7000000000000003E-2</v>
      </c>
      <c r="I51" s="33">
        <v>0.14199999999999999</v>
      </c>
      <c r="J51" s="32">
        <v>0.15500000000000003</v>
      </c>
      <c r="K51" s="33">
        <v>0.12770833333333337</v>
      </c>
      <c r="L51" s="32">
        <f t="shared" si="3"/>
        <v>5.8000000000000024E-2</v>
      </c>
      <c r="M51" s="33">
        <f t="shared" si="1"/>
        <v>-1.4291666666666619E-2</v>
      </c>
    </row>
    <row r="52" spans="1:13">
      <c r="A52" s="26">
        <v>213</v>
      </c>
      <c r="B52" s="27" t="s">
        <v>61</v>
      </c>
      <c r="C52" s="28">
        <v>1528</v>
      </c>
      <c r="D52" s="29">
        <v>1</v>
      </c>
      <c r="E52" s="30">
        <v>1.1334512115258666</v>
      </c>
      <c r="F52" s="31">
        <v>0.60599999999999998</v>
      </c>
      <c r="G52" s="31">
        <v>0.64400000000000002</v>
      </c>
      <c r="H52" s="32">
        <v>0.60599999999999998</v>
      </c>
      <c r="I52" s="33">
        <v>0.64400000000000002</v>
      </c>
      <c r="J52" s="32">
        <v>0.53125</v>
      </c>
      <c r="K52" s="33">
        <v>0.50624999999999987</v>
      </c>
      <c r="L52" s="32">
        <f t="shared" si="3"/>
        <v>-7.4749999999999983E-2</v>
      </c>
      <c r="M52" s="33">
        <f t="shared" si="1"/>
        <v>-0.13775000000000015</v>
      </c>
    </row>
    <row r="53" spans="1:13">
      <c r="A53" s="26">
        <v>214</v>
      </c>
      <c r="B53" s="27" t="s">
        <v>62</v>
      </c>
      <c r="C53" s="28">
        <v>1504</v>
      </c>
      <c r="D53" s="29">
        <v>57</v>
      </c>
      <c r="E53" s="30">
        <v>1.2765100207325495</v>
      </c>
      <c r="F53" s="31">
        <v>0.08</v>
      </c>
      <c r="G53" s="31">
        <v>8.3000000000000004E-2</v>
      </c>
      <c r="H53" s="32">
        <v>7.0999999999999994E-2</v>
      </c>
      <c r="I53" s="33">
        <v>7.3999999999999996E-2</v>
      </c>
      <c r="J53" s="32">
        <v>0.18571428571428572</v>
      </c>
      <c r="K53" s="33">
        <v>5.9523809523809521E-2</v>
      </c>
      <c r="L53" s="32">
        <f t="shared" si="3"/>
        <v>0.11471428571428573</v>
      </c>
      <c r="M53" s="33">
        <f t="shared" si="1"/>
        <v>-1.4476190476190476E-2</v>
      </c>
    </row>
    <row r="54" spans="1:13">
      <c r="A54" s="26">
        <v>216</v>
      </c>
      <c r="B54" s="27" t="s">
        <v>63</v>
      </c>
      <c r="C54" s="28">
        <v>1065</v>
      </c>
      <c r="D54" s="29">
        <v>4</v>
      </c>
      <c r="E54" s="30">
        <v>1.0368426013195096</v>
      </c>
      <c r="F54" s="31">
        <v>7.2999999999999995E-2</v>
      </c>
      <c r="G54" s="31">
        <v>0</v>
      </c>
      <c r="H54" s="32">
        <v>7.2999999999999995E-2</v>
      </c>
      <c r="I54" s="33">
        <v>0</v>
      </c>
      <c r="J54" s="32">
        <v>0.14285714285714285</v>
      </c>
      <c r="K54" s="33">
        <v>0</v>
      </c>
      <c r="L54" s="32">
        <f t="shared" si="3"/>
        <v>6.9857142857142854E-2</v>
      </c>
      <c r="M54" s="33">
        <f t="shared" si="1"/>
        <v>0</v>
      </c>
    </row>
    <row r="55" spans="1:13">
      <c r="A55" s="26">
        <v>218</v>
      </c>
      <c r="B55" s="27" t="s">
        <v>64</v>
      </c>
      <c r="C55" s="28">
        <v>2097</v>
      </c>
      <c r="D55" s="29">
        <v>6</v>
      </c>
      <c r="E55" s="30">
        <v>1.137618364418939</v>
      </c>
      <c r="F55" s="31">
        <v>3.3000000000000002E-2</v>
      </c>
      <c r="G55" s="31">
        <v>9.5000000000000001E-2</v>
      </c>
      <c r="H55" s="32">
        <v>2.9000000000000001E-2</v>
      </c>
      <c r="I55" s="33">
        <v>8.3000000000000004E-2</v>
      </c>
      <c r="J55" s="32">
        <v>3.043478260869565E-2</v>
      </c>
      <c r="K55" s="33">
        <v>0.10326086956521739</v>
      </c>
      <c r="L55" s="32">
        <f t="shared" si="3"/>
        <v>1.4347826086956485E-3</v>
      </c>
      <c r="M55" s="33">
        <f t="shared" si="1"/>
        <v>2.0260869565217388E-2</v>
      </c>
    </row>
    <row r="56" spans="1:13">
      <c r="A56" s="26">
        <v>221</v>
      </c>
      <c r="B56" s="27" t="s">
        <v>65</v>
      </c>
      <c r="C56" s="28">
        <v>6137</v>
      </c>
      <c r="D56" s="29">
        <v>98</v>
      </c>
      <c r="E56" s="30">
        <v>0.96654909753270268</v>
      </c>
      <c r="F56" s="31">
        <v>2.0670000000000002</v>
      </c>
      <c r="G56" s="31">
        <v>1.724</v>
      </c>
      <c r="H56" s="32">
        <v>1.9770000000000001</v>
      </c>
      <c r="I56" s="33">
        <v>1.649</v>
      </c>
      <c r="J56" s="32">
        <v>2.5551724137931031</v>
      </c>
      <c r="K56" s="33">
        <v>2.4034123563218386</v>
      </c>
      <c r="L56" s="32">
        <f t="shared" si="3"/>
        <v>0.57817241379310302</v>
      </c>
      <c r="M56" s="33">
        <f t="shared" si="1"/>
        <v>0.75441235632183856</v>
      </c>
    </row>
    <row r="57" spans="1:13">
      <c r="A57" s="26">
        <v>224</v>
      </c>
      <c r="B57" s="27" t="s">
        <v>66</v>
      </c>
      <c r="C57" s="28">
        <v>3326</v>
      </c>
      <c r="D57" s="29">
        <v>5</v>
      </c>
      <c r="E57" s="30">
        <v>1.1637488708220416</v>
      </c>
      <c r="F57" s="31">
        <v>0.17399999999999999</v>
      </c>
      <c r="G57" s="31">
        <v>0.13500000000000001</v>
      </c>
      <c r="H57" s="32">
        <v>0.16500000000000001</v>
      </c>
      <c r="I57" s="33">
        <v>0.128</v>
      </c>
      <c r="J57" s="32">
        <v>0.16538461538461538</v>
      </c>
      <c r="K57" s="33">
        <v>0.15085470085470085</v>
      </c>
      <c r="L57" s="32">
        <f t="shared" si="3"/>
        <v>3.8461538461537215E-4</v>
      </c>
      <c r="M57" s="33">
        <f t="shared" si="1"/>
        <v>2.2854700854700843E-2</v>
      </c>
    </row>
    <row r="58" spans="1:13">
      <c r="A58" s="26">
        <v>226</v>
      </c>
      <c r="B58" s="27" t="s">
        <v>67</v>
      </c>
      <c r="C58" s="28">
        <v>1481</v>
      </c>
      <c r="D58" s="29">
        <v>59</v>
      </c>
      <c r="E58" s="30">
        <v>0.88283403656821369</v>
      </c>
      <c r="F58" s="31">
        <v>0.5</v>
      </c>
      <c r="G58" s="31">
        <v>0.44900000000000001</v>
      </c>
      <c r="H58" s="32">
        <v>0.5</v>
      </c>
      <c r="I58" s="33">
        <v>0.44900000000000001</v>
      </c>
      <c r="J58" s="32">
        <v>0.41666666666666674</v>
      </c>
      <c r="K58" s="33">
        <v>0.37430555555555561</v>
      </c>
      <c r="L58" s="32">
        <f t="shared" si="3"/>
        <v>-8.3333333333333259E-2</v>
      </c>
      <c r="M58" s="33">
        <f t="shared" si="1"/>
        <v>-7.4694444444444397E-2</v>
      </c>
    </row>
    <row r="59" spans="1:13">
      <c r="A59" s="26">
        <v>227</v>
      </c>
      <c r="B59" s="27" t="s">
        <v>68</v>
      </c>
      <c r="C59" s="28">
        <v>2929</v>
      </c>
      <c r="D59" s="29">
        <v>3</v>
      </c>
      <c r="E59" s="30">
        <v>1.0392002734108003</v>
      </c>
      <c r="F59" s="31">
        <v>0.29399999999999998</v>
      </c>
      <c r="G59" s="31">
        <v>0.432</v>
      </c>
      <c r="H59" s="32">
        <v>0.28599999999999998</v>
      </c>
      <c r="I59" s="33">
        <v>0.42</v>
      </c>
      <c r="J59" s="32">
        <v>0.54166666666666663</v>
      </c>
      <c r="K59" s="33">
        <v>0.58333333333333337</v>
      </c>
      <c r="L59" s="32">
        <f t="shared" si="3"/>
        <v>0.25566666666666665</v>
      </c>
      <c r="M59" s="33">
        <f t="shared" si="1"/>
        <v>0.16333333333333339</v>
      </c>
    </row>
    <row r="60" spans="1:13">
      <c r="A60" s="26">
        <v>228</v>
      </c>
      <c r="B60" s="27" t="s">
        <v>69</v>
      </c>
      <c r="C60" s="28">
        <v>3830</v>
      </c>
      <c r="D60" s="29">
        <v>5</v>
      </c>
      <c r="E60" s="30">
        <v>1.077924183006536</v>
      </c>
      <c r="F60" s="31">
        <v>0.11</v>
      </c>
      <c r="G60" s="31">
        <v>0.29699999999999999</v>
      </c>
      <c r="H60" s="32">
        <v>0.105</v>
      </c>
      <c r="I60" s="33">
        <v>0.28399999999999997</v>
      </c>
      <c r="J60" s="32">
        <v>8.0701754385964899E-2</v>
      </c>
      <c r="K60" s="33">
        <v>0.22770467836257313</v>
      </c>
      <c r="L60" s="32">
        <f t="shared" si="3"/>
        <v>-2.4298245614035097E-2</v>
      </c>
      <c r="M60" s="33">
        <f t="shared" si="1"/>
        <v>-5.6295321637426843E-2</v>
      </c>
    </row>
    <row r="61" spans="1:13">
      <c r="A61" s="26">
        <v>229</v>
      </c>
      <c r="B61" s="27" t="s">
        <v>70</v>
      </c>
      <c r="C61" s="28">
        <v>3424</v>
      </c>
      <c r="D61" s="29">
        <v>0</v>
      </c>
      <c r="E61" s="30">
        <v>1.0642873831775708</v>
      </c>
      <c r="F61" s="31">
        <v>0.17299999999999999</v>
      </c>
      <c r="G61" s="31">
        <v>0.24199999999999999</v>
      </c>
      <c r="H61" s="32">
        <v>0.17299999999999999</v>
      </c>
      <c r="I61" s="33">
        <v>0.24199999999999999</v>
      </c>
      <c r="J61" s="32">
        <v>0.14883720930232558</v>
      </c>
      <c r="K61" s="33">
        <v>0.20843023255813956</v>
      </c>
      <c r="L61" s="32">
        <f t="shared" si="3"/>
        <v>-2.4162790697674408E-2</v>
      </c>
      <c r="M61" s="33">
        <f t="shared" si="1"/>
        <v>-3.3569767441860437E-2</v>
      </c>
    </row>
    <row r="62" spans="1:13">
      <c r="A62" s="26">
        <v>230</v>
      </c>
      <c r="B62" s="27" t="s">
        <v>71</v>
      </c>
      <c r="C62" s="28">
        <v>2421</v>
      </c>
      <c r="D62" s="29">
        <v>9</v>
      </c>
      <c r="E62" s="30">
        <v>1.1759618573797681</v>
      </c>
      <c r="F62" s="31">
        <v>3.3000000000000002E-2</v>
      </c>
      <c r="G62" s="31">
        <v>3.3000000000000002E-2</v>
      </c>
      <c r="H62" s="32">
        <v>3.1E-2</v>
      </c>
      <c r="I62" s="33">
        <v>3.1E-2</v>
      </c>
      <c r="J62" s="32">
        <v>8.611111111111111E-2</v>
      </c>
      <c r="K62" s="33">
        <v>0.10590277777777778</v>
      </c>
      <c r="L62" s="32">
        <f t="shared" si="3"/>
        <v>5.5111111111111111E-2</v>
      </c>
      <c r="M62" s="33">
        <f t="shared" si="1"/>
        <v>7.4902777777777776E-2</v>
      </c>
    </row>
    <row r="63" spans="1:13">
      <c r="A63" s="26">
        <v>231</v>
      </c>
      <c r="B63" s="27" t="s">
        <v>72</v>
      </c>
      <c r="C63" s="28">
        <v>4022</v>
      </c>
      <c r="D63" s="29">
        <v>29</v>
      </c>
      <c r="E63" s="30">
        <v>0.94740295517155071</v>
      </c>
      <c r="F63" s="31">
        <v>6.2E-2</v>
      </c>
      <c r="G63" s="31">
        <v>0.191</v>
      </c>
      <c r="H63" s="32">
        <v>6.2E-2</v>
      </c>
      <c r="I63" s="33">
        <v>0.191</v>
      </c>
      <c r="J63" s="32">
        <v>6.1702127659574467E-2</v>
      </c>
      <c r="K63" s="33">
        <v>0.16648936170212766</v>
      </c>
      <c r="L63" s="32">
        <f t="shared" si="3"/>
        <v>-2.9787234042553262E-4</v>
      </c>
      <c r="M63" s="33">
        <f t="shared" si="1"/>
        <v>-2.4510638297872339E-2</v>
      </c>
    </row>
    <row r="64" spans="1:13">
      <c r="A64" s="26">
        <v>232</v>
      </c>
      <c r="B64" s="27" t="s">
        <v>73</v>
      </c>
      <c r="C64" s="28">
        <v>1554</v>
      </c>
      <c r="D64" s="29">
        <v>6</v>
      </c>
      <c r="E64" s="30">
        <v>1.1990503875968994</v>
      </c>
      <c r="F64" s="31">
        <v>0.36799999999999999</v>
      </c>
      <c r="G64" s="31">
        <v>1.1200000000000001</v>
      </c>
      <c r="H64" s="32">
        <v>0.36799999999999999</v>
      </c>
      <c r="I64" s="33">
        <v>1.1200000000000001</v>
      </c>
      <c r="J64" s="32">
        <v>0.30294117647058827</v>
      </c>
      <c r="K64" s="33">
        <v>0.92205882352941182</v>
      </c>
      <c r="L64" s="32">
        <f t="shared" si="3"/>
        <v>-6.5058823529411725E-2</v>
      </c>
      <c r="M64" s="33">
        <f t="shared" si="1"/>
        <v>-0.19794117647058829</v>
      </c>
    </row>
    <row r="65" spans="1:13">
      <c r="A65" s="26">
        <v>233</v>
      </c>
      <c r="B65" s="27" t="s">
        <v>74</v>
      </c>
      <c r="C65" s="28">
        <v>3388</v>
      </c>
      <c r="D65" s="29">
        <v>6</v>
      </c>
      <c r="E65" s="30">
        <v>0.9270490833826136</v>
      </c>
      <c r="F65" s="31">
        <v>0.26800000000000002</v>
      </c>
      <c r="G65" s="31">
        <v>0.25</v>
      </c>
      <c r="H65" s="32">
        <v>0.247</v>
      </c>
      <c r="I65" s="33">
        <v>0.23100000000000001</v>
      </c>
      <c r="J65" s="32">
        <v>0.24124999999999996</v>
      </c>
      <c r="K65" s="33">
        <v>0.22500000000000001</v>
      </c>
      <c r="L65" s="32">
        <f t="shared" si="3"/>
        <v>-5.7500000000000329E-3</v>
      </c>
      <c r="M65" s="33">
        <f t="shared" si="1"/>
        <v>-6.0000000000000053E-3</v>
      </c>
    </row>
    <row r="66" spans="1:13">
      <c r="A66" s="26">
        <v>235</v>
      </c>
      <c r="B66" s="27" t="s">
        <v>75</v>
      </c>
      <c r="C66" s="28">
        <v>2347</v>
      </c>
      <c r="D66" s="29">
        <v>0</v>
      </c>
      <c r="E66" s="30">
        <v>1.0761397528760122</v>
      </c>
      <c r="F66" s="31">
        <v>0.378</v>
      </c>
      <c r="G66" s="31">
        <v>0.38900000000000001</v>
      </c>
      <c r="H66" s="32">
        <v>0.378</v>
      </c>
      <c r="I66" s="33">
        <v>0.38900000000000001</v>
      </c>
      <c r="J66" s="32">
        <v>0.32857142857142851</v>
      </c>
      <c r="K66" s="33">
        <v>0.51095238095238094</v>
      </c>
      <c r="L66" s="32">
        <f t="shared" si="3"/>
        <v>-4.9428571428571488E-2</v>
      </c>
      <c r="M66" s="33">
        <f t="shared" si="1"/>
        <v>0.12195238095238092</v>
      </c>
    </row>
    <row r="67" spans="1:13">
      <c r="A67" s="26">
        <v>236</v>
      </c>
      <c r="B67" s="27" t="s">
        <v>76</v>
      </c>
      <c r="C67" s="28">
        <v>2426</v>
      </c>
      <c r="D67" s="29">
        <v>10</v>
      </c>
      <c r="E67" s="30">
        <v>0.92766142384105943</v>
      </c>
      <c r="F67" s="31">
        <v>0.223</v>
      </c>
      <c r="G67" s="31">
        <v>0.221</v>
      </c>
      <c r="H67" s="32">
        <v>0.223</v>
      </c>
      <c r="I67" s="33">
        <v>0.221</v>
      </c>
      <c r="J67" s="32">
        <v>0.22307692307692306</v>
      </c>
      <c r="K67" s="33">
        <v>0.22115384615384612</v>
      </c>
      <c r="L67" s="32">
        <f t="shared" si="3"/>
        <v>7.6923076923057776E-5</v>
      </c>
      <c r="M67" s="33">
        <f t="shared" si="1"/>
        <v>1.5384615384611555E-4</v>
      </c>
    </row>
    <row r="68" spans="1:13">
      <c r="A68" s="26">
        <v>237</v>
      </c>
      <c r="B68" s="27" t="s">
        <v>77</v>
      </c>
      <c r="C68" s="28">
        <v>2889</v>
      </c>
      <c r="D68" s="29">
        <v>10</v>
      </c>
      <c r="E68" s="30">
        <v>0.98421674192427921</v>
      </c>
      <c r="F68" s="31">
        <v>1.7000000000000001E-2</v>
      </c>
      <c r="G68" s="31">
        <v>5.0999999999999997E-2</v>
      </c>
      <c r="H68" s="32">
        <v>1.6E-2</v>
      </c>
      <c r="I68" s="33">
        <v>0.05</v>
      </c>
      <c r="J68" s="32">
        <v>1.4473684210526317E-2</v>
      </c>
      <c r="K68" s="33">
        <v>4.4407894736842105E-2</v>
      </c>
      <c r="L68" s="32">
        <f t="shared" si="3"/>
        <v>-1.5263157894736829E-3</v>
      </c>
      <c r="M68" s="33">
        <f t="shared" si="1"/>
        <v>-5.5921052631578982E-3</v>
      </c>
    </row>
    <row r="69" spans="1:13">
      <c r="A69" s="26">
        <v>238</v>
      </c>
      <c r="B69" s="27" t="s">
        <v>78</v>
      </c>
      <c r="C69" s="28">
        <v>3098</v>
      </c>
      <c r="D69" s="29">
        <v>0</v>
      </c>
      <c r="E69" s="30">
        <v>0.98258553905745649</v>
      </c>
      <c r="F69" s="31">
        <v>0.13</v>
      </c>
      <c r="G69" s="31">
        <v>0.06</v>
      </c>
      <c r="H69" s="32">
        <v>0.126</v>
      </c>
      <c r="I69" s="33">
        <v>5.8000000000000003E-2</v>
      </c>
      <c r="J69" s="32">
        <v>0.11216216216216217</v>
      </c>
      <c r="K69" s="33">
        <v>5.18018018018018E-2</v>
      </c>
      <c r="L69" s="32">
        <f t="shared" si="3"/>
        <v>-1.3837837837837832E-2</v>
      </c>
      <c r="M69" s="33">
        <f t="shared" si="1"/>
        <v>-6.1981981981982029E-3</v>
      </c>
    </row>
    <row r="70" spans="1:13">
      <c r="A70" s="26">
        <v>239</v>
      </c>
      <c r="B70" s="27" t="s">
        <v>79</v>
      </c>
      <c r="C70" s="28">
        <v>2227</v>
      </c>
      <c r="D70" s="29">
        <v>31</v>
      </c>
      <c r="E70" s="30">
        <v>1.0607103825136608</v>
      </c>
      <c r="F70" s="31">
        <v>0.45</v>
      </c>
      <c r="G70" s="31">
        <v>0.92400000000000004</v>
      </c>
      <c r="H70" s="32">
        <v>0.45</v>
      </c>
      <c r="I70" s="33">
        <v>0.92400000000000004</v>
      </c>
      <c r="J70" s="32">
        <v>0.41399999999999992</v>
      </c>
      <c r="K70" s="33">
        <v>0.84966666666666668</v>
      </c>
      <c r="L70" s="32">
        <f t="shared" si="3"/>
        <v>-3.6000000000000087E-2</v>
      </c>
      <c r="M70" s="33">
        <f t="shared" si="3"/>
        <v>-7.4333333333333362E-2</v>
      </c>
    </row>
    <row r="71" spans="1:13">
      <c r="A71" s="26">
        <v>241</v>
      </c>
      <c r="B71" s="27" t="s">
        <v>80</v>
      </c>
      <c r="C71" s="28">
        <v>4800</v>
      </c>
      <c r="D71" s="29">
        <v>10</v>
      </c>
      <c r="E71" s="30">
        <v>0.96921503131524067</v>
      </c>
      <c r="F71" s="31">
        <v>0.13800000000000001</v>
      </c>
      <c r="G71" s="31">
        <v>0.56200000000000006</v>
      </c>
      <c r="H71" s="32">
        <v>0.129</v>
      </c>
      <c r="I71" s="33">
        <v>0.53900000000000003</v>
      </c>
      <c r="J71" s="32">
        <v>0.15245901639344264</v>
      </c>
      <c r="K71" s="33">
        <v>0.4969262295081967</v>
      </c>
      <c r="L71" s="32">
        <f t="shared" ref="L71:M134" si="11">J71-H71</f>
        <v>2.3459016393442639E-2</v>
      </c>
      <c r="M71" s="33">
        <f t="shared" si="11"/>
        <v>-4.2073770491803331E-2</v>
      </c>
    </row>
    <row r="72" spans="1:13">
      <c r="A72" s="26">
        <v>242</v>
      </c>
      <c r="B72" s="27" t="s">
        <v>81</v>
      </c>
      <c r="C72" s="28">
        <v>3612</v>
      </c>
      <c r="D72" s="29">
        <v>11</v>
      </c>
      <c r="E72" s="30">
        <v>0.93301860594279351</v>
      </c>
      <c r="F72" s="31">
        <v>0.23200000000000001</v>
      </c>
      <c r="G72" s="31">
        <v>0.49299999999999999</v>
      </c>
      <c r="H72" s="32">
        <v>0.22600000000000001</v>
      </c>
      <c r="I72" s="33">
        <v>0.48099999999999998</v>
      </c>
      <c r="J72" s="32">
        <v>0.17924528301886788</v>
      </c>
      <c r="K72" s="33">
        <v>0.38482704402515727</v>
      </c>
      <c r="L72" s="32">
        <f t="shared" si="11"/>
        <v>-4.6754716981132122E-2</v>
      </c>
      <c r="M72" s="33">
        <f t="shared" si="11"/>
        <v>-9.6172955974842711E-2</v>
      </c>
    </row>
    <row r="73" spans="1:13">
      <c r="A73" s="26">
        <v>243</v>
      </c>
      <c r="B73" s="27" t="s">
        <v>82</v>
      </c>
      <c r="C73" s="28">
        <v>2657</v>
      </c>
      <c r="D73" s="29">
        <v>111</v>
      </c>
      <c r="E73" s="30">
        <v>0.79313432835820852</v>
      </c>
      <c r="F73" s="31">
        <v>0.311</v>
      </c>
      <c r="G73" s="31">
        <v>0.34499999999999997</v>
      </c>
      <c r="H73" s="32">
        <v>0.311</v>
      </c>
      <c r="I73" s="33">
        <v>0.34499999999999997</v>
      </c>
      <c r="J73" s="32">
        <v>0.31071428571428567</v>
      </c>
      <c r="K73" s="33">
        <v>0.34464285714285714</v>
      </c>
      <c r="L73" s="32">
        <f t="shared" si="11"/>
        <v>-2.8571428571433355E-4</v>
      </c>
      <c r="M73" s="33">
        <f t="shared" si="11"/>
        <v>-3.5714285714283367E-4</v>
      </c>
    </row>
    <row r="74" spans="1:13">
      <c r="A74" s="26">
        <v>244</v>
      </c>
      <c r="B74" s="27" t="s">
        <v>83</v>
      </c>
      <c r="C74" s="28">
        <v>2256</v>
      </c>
      <c r="D74" s="29">
        <v>110</v>
      </c>
      <c r="E74" s="30">
        <v>0.83541938490214385</v>
      </c>
      <c r="F74" s="31">
        <v>0</v>
      </c>
      <c r="G74" s="31">
        <v>3.7999999999999999E-2</v>
      </c>
      <c r="H74" s="32">
        <v>0</v>
      </c>
      <c r="I74" s="33">
        <v>3.7999999999999999E-2</v>
      </c>
      <c r="J74" s="32">
        <v>0</v>
      </c>
      <c r="K74" s="33">
        <v>3.5714285714285712E-2</v>
      </c>
      <c r="L74" s="32">
        <f t="shared" si="11"/>
        <v>0</v>
      </c>
      <c r="M74" s="33">
        <f t="shared" si="11"/>
        <v>-2.2857142857142868E-3</v>
      </c>
    </row>
    <row r="75" spans="1:13">
      <c r="A75" s="26">
        <v>245</v>
      </c>
      <c r="B75" s="27" t="s">
        <v>84</v>
      </c>
      <c r="C75" s="28">
        <v>1359</v>
      </c>
      <c r="D75" s="29">
        <v>6</v>
      </c>
      <c r="E75" s="30">
        <v>1.0837620103473764</v>
      </c>
      <c r="F75" s="31">
        <v>0</v>
      </c>
      <c r="G75" s="31">
        <v>0</v>
      </c>
      <c r="H75" s="32">
        <v>0</v>
      </c>
      <c r="I75" s="33">
        <v>0</v>
      </c>
      <c r="J75" s="32">
        <v>0</v>
      </c>
      <c r="K75" s="33">
        <v>0.05</v>
      </c>
      <c r="L75" s="32">
        <f t="shared" si="11"/>
        <v>0</v>
      </c>
      <c r="M75" s="33">
        <f t="shared" si="11"/>
        <v>0.05</v>
      </c>
    </row>
    <row r="76" spans="1:13">
      <c r="A76" s="26">
        <v>246</v>
      </c>
      <c r="B76" s="27" t="s">
        <v>85</v>
      </c>
      <c r="C76" s="28">
        <v>2504</v>
      </c>
      <c r="D76" s="29">
        <v>0</v>
      </c>
      <c r="E76" s="30">
        <v>0.94683306709265191</v>
      </c>
      <c r="F76" s="31">
        <v>0.35599999999999998</v>
      </c>
      <c r="G76" s="31">
        <v>0.67100000000000004</v>
      </c>
      <c r="H76" s="32">
        <v>0.34300000000000003</v>
      </c>
      <c r="I76" s="33">
        <v>0.67100000000000004</v>
      </c>
      <c r="J76" s="32">
        <v>0.375</v>
      </c>
      <c r="K76" s="33">
        <v>0.68110119047619044</v>
      </c>
      <c r="L76" s="32">
        <f t="shared" si="11"/>
        <v>3.1999999999999973E-2</v>
      </c>
      <c r="M76" s="33">
        <f t="shared" si="11"/>
        <v>1.0101190476190403E-2</v>
      </c>
    </row>
    <row r="77" spans="1:13">
      <c r="A77" s="26">
        <v>247</v>
      </c>
      <c r="B77" s="27" t="s">
        <v>86</v>
      </c>
      <c r="C77" s="28">
        <v>4134</v>
      </c>
      <c r="D77" s="29">
        <v>36</v>
      </c>
      <c r="E77" s="30">
        <v>1.0033162518301615</v>
      </c>
      <c r="F77" s="31">
        <v>0</v>
      </c>
      <c r="G77" s="31">
        <v>0.125</v>
      </c>
      <c r="H77" s="32">
        <v>0</v>
      </c>
      <c r="I77" s="33">
        <v>0.122</v>
      </c>
      <c r="J77" s="32">
        <v>1.7910447761194031E-2</v>
      </c>
      <c r="K77" s="33">
        <v>0.17126865671641792</v>
      </c>
      <c r="L77" s="32">
        <f t="shared" si="11"/>
        <v>1.7910447761194031E-2</v>
      </c>
      <c r="M77" s="33">
        <f t="shared" si="11"/>
        <v>4.9268656716417919E-2</v>
      </c>
    </row>
    <row r="78" spans="1:13">
      <c r="A78" s="26">
        <v>249</v>
      </c>
      <c r="B78" s="27" t="s">
        <v>87</v>
      </c>
      <c r="C78" s="28">
        <v>4284</v>
      </c>
      <c r="D78" s="29">
        <v>13</v>
      </c>
      <c r="E78" s="30">
        <v>1.1628049637087337</v>
      </c>
      <c r="F78" s="31">
        <v>8.6999999999999994E-2</v>
      </c>
      <c r="G78" s="31">
        <v>0.111</v>
      </c>
      <c r="H78" s="32">
        <v>8.6999999999999994E-2</v>
      </c>
      <c r="I78" s="33">
        <v>0.111</v>
      </c>
      <c r="J78" s="32">
        <v>8.3333333333333329E-2</v>
      </c>
      <c r="K78" s="33">
        <v>0.10625000000000001</v>
      </c>
      <c r="L78" s="32">
        <f t="shared" si="11"/>
        <v>-3.6666666666666653E-3</v>
      </c>
      <c r="M78" s="33">
        <f t="shared" si="11"/>
        <v>-4.7499999999999903E-3</v>
      </c>
    </row>
    <row r="79" spans="1:13">
      <c r="A79" s="26">
        <v>250</v>
      </c>
      <c r="B79" s="27" t="s">
        <v>88</v>
      </c>
      <c r="C79" s="28">
        <v>2199</v>
      </c>
      <c r="D79" s="29">
        <v>8</v>
      </c>
      <c r="E79" s="30">
        <v>1.0998858968507537</v>
      </c>
      <c r="F79" s="31">
        <v>0.14199999999999999</v>
      </c>
      <c r="G79" s="31">
        <v>0.65100000000000002</v>
      </c>
      <c r="H79" s="32">
        <v>0.13100000000000001</v>
      </c>
      <c r="I79" s="33">
        <v>0.60099999999999998</v>
      </c>
      <c r="J79" s="32">
        <v>0.13600000000000001</v>
      </c>
      <c r="K79" s="33">
        <v>0.625</v>
      </c>
      <c r="L79" s="32">
        <f t="shared" si="11"/>
        <v>5.0000000000000044E-3</v>
      </c>
      <c r="M79" s="33">
        <f t="shared" si="11"/>
        <v>2.4000000000000021E-2</v>
      </c>
    </row>
    <row r="80" spans="1:13">
      <c r="A80" s="26">
        <v>270</v>
      </c>
      <c r="B80" s="27" t="s">
        <v>89</v>
      </c>
      <c r="C80" s="28">
        <v>1600</v>
      </c>
      <c r="D80" s="29">
        <v>0</v>
      </c>
      <c r="E80" s="30">
        <v>0.91539999999999977</v>
      </c>
      <c r="F80" s="31">
        <v>0.30299999999999999</v>
      </c>
      <c r="G80" s="31">
        <v>8.9999999999999993E-3</v>
      </c>
      <c r="H80" s="32">
        <v>0.28599999999999998</v>
      </c>
      <c r="I80" s="33">
        <v>8.9999999999999993E-3</v>
      </c>
      <c r="J80" s="32">
        <v>0.58043478260869574</v>
      </c>
      <c r="K80" s="33">
        <v>0.16630434782608691</v>
      </c>
      <c r="L80" s="32">
        <f t="shared" si="11"/>
        <v>0.29443478260869577</v>
      </c>
      <c r="M80" s="33">
        <f t="shared" si="11"/>
        <v>0.1573043478260869</v>
      </c>
    </row>
    <row r="81" spans="1:13">
      <c r="A81" s="26">
        <v>271</v>
      </c>
      <c r="B81" s="27" t="s">
        <v>90</v>
      </c>
      <c r="C81" s="28">
        <v>9336</v>
      </c>
      <c r="D81" s="29">
        <v>19</v>
      </c>
      <c r="E81" s="30">
        <v>0.89336159708060658</v>
      </c>
      <c r="F81" s="31">
        <v>1.623</v>
      </c>
      <c r="G81" s="31">
        <v>1.677</v>
      </c>
      <c r="H81" s="32">
        <v>1.5920000000000001</v>
      </c>
      <c r="I81" s="33">
        <v>1.645</v>
      </c>
      <c r="J81" s="32">
        <v>1.6814814814814807</v>
      </c>
      <c r="K81" s="33">
        <v>1.7532793209876536</v>
      </c>
      <c r="L81" s="32">
        <f t="shared" si="11"/>
        <v>8.9481481481480607E-2</v>
      </c>
      <c r="M81" s="33">
        <f t="shared" si="11"/>
        <v>0.10827932098765358</v>
      </c>
    </row>
    <row r="82" spans="1:13">
      <c r="A82" s="26">
        <v>275</v>
      </c>
      <c r="B82" s="27" t="s">
        <v>91</v>
      </c>
      <c r="C82" s="28">
        <v>4295</v>
      </c>
      <c r="D82" s="29">
        <v>23</v>
      </c>
      <c r="E82" s="30">
        <v>1.0661797752808992</v>
      </c>
      <c r="F82" s="31">
        <v>0.22500000000000001</v>
      </c>
      <c r="G82" s="31">
        <v>0.60099999999999998</v>
      </c>
      <c r="H82" s="32">
        <v>0.21099999999999999</v>
      </c>
      <c r="I82" s="33">
        <v>0.56299999999999994</v>
      </c>
      <c r="J82" s="32">
        <v>0.21249999999999994</v>
      </c>
      <c r="K82" s="33">
        <v>0.54855769230769236</v>
      </c>
      <c r="L82" s="32">
        <f t="shared" si="11"/>
        <v>1.4999999999999458E-3</v>
      </c>
      <c r="M82" s="33">
        <f t="shared" si="11"/>
        <v>-1.4442307692307588E-2</v>
      </c>
    </row>
    <row r="83" spans="1:13">
      <c r="A83" s="26">
        <v>276</v>
      </c>
      <c r="B83" s="27" t="s">
        <v>92</v>
      </c>
      <c r="C83" s="28">
        <v>8028</v>
      </c>
      <c r="D83" s="29">
        <v>48</v>
      </c>
      <c r="E83" s="30">
        <v>0.91914536340852115</v>
      </c>
      <c r="F83" s="31">
        <v>1.1539999999999999</v>
      </c>
      <c r="G83" s="31">
        <v>1.1399999999999999</v>
      </c>
      <c r="H83" s="32">
        <v>1.101</v>
      </c>
      <c r="I83" s="33">
        <v>1.0780000000000001</v>
      </c>
      <c r="J83" s="32">
        <v>1.1247422680412371</v>
      </c>
      <c r="K83" s="33">
        <v>1.0314862542955325</v>
      </c>
      <c r="L83" s="32">
        <f t="shared" si="11"/>
        <v>2.3742268041237136E-2</v>
      </c>
      <c r="M83" s="33">
        <f t="shared" si="11"/>
        <v>-4.6513745704467535E-2</v>
      </c>
    </row>
    <row r="84" spans="1:13">
      <c r="A84" s="26">
        <v>277</v>
      </c>
      <c r="B84" s="27" t="s">
        <v>93</v>
      </c>
      <c r="C84" s="28">
        <v>1161</v>
      </c>
      <c r="D84" s="29">
        <v>7</v>
      </c>
      <c r="E84" s="30">
        <v>0.9756672443674177</v>
      </c>
      <c r="F84" s="31">
        <v>1.4999999999999999E-2</v>
      </c>
      <c r="G84" s="31">
        <v>8.5000000000000006E-2</v>
      </c>
      <c r="H84" s="32">
        <v>1.4999999999999999E-2</v>
      </c>
      <c r="I84" s="33">
        <v>8.5000000000000006E-2</v>
      </c>
      <c r="J84" s="32">
        <v>1.3333333333333331E-2</v>
      </c>
      <c r="K84" s="33">
        <v>7.3333333333333334E-2</v>
      </c>
      <c r="L84" s="32">
        <f t="shared" si="11"/>
        <v>-1.6666666666666687E-3</v>
      </c>
      <c r="M84" s="33">
        <f t="shared" si="11"/>
        <v>-1.1666666666666672E-2</v>
      </c>
    </row>
    <row r="85" spans="1:13">
      <c r="A85" s="26">
        <v>278</v>
      </c>
      <c r="B85" s="27" t="s">
        <v>94</v>
      </c>
      <c r="C85" s="28">
        <v>4168</v>
      </c>
      <c r="D85" s="29">
        <v>38</v>
      </c>
      <c r="E85" s="30">
        <v>0.998</v>
      </c>
      <c r="F85" s="31">
        <v>0.182</v>
      </c>
      <c r="G85" s="31">
        <v>0.26800000000000002</v>
      </c>
      <c r="H85" s="32">
        <v>0.182</v>
      </c>
      <c r="I85" s="33">
        <v>0.26800000000000002</v>
      </c>
      <c r="J85" s="32">
        <v>0.17099999999999999</v>
      </c>
      <c r="K85" s="33">
        <v>0.29200000000000004</v>
      </c>
      <c r="L85" s="32">
        <f t="shared" si="11"/>
        <v>-1.100000000000001E-2</v>
      </c>
      <c r="M85" s="33">
        <f t="shared" si="11"/>
        <v>2.4000000000000021E-2</v>
      </c>
    </row>
    <row r="86" spans="1:13">
      <c r="A86" s="26">
        <v>280</v>
      </c>
      <c r="B86" s="27" t="s">
        <v>95</v>
      </c>
      <c r="C86" s="28">
        <v>1006</v>
      </c>
      <c r="D86" s="29">
        <v>3</v>
      </c>
      <c r="E86" s="30">
        <v>0.92843469591226335</v>
      </c>
      <c r="F86" s="31">
        <v>0</v>
      </c>
      <c r="G86" s="31">
        <v>0</v>
      </c>
      <c r="H86" s="32">
        <v>0</v>
      </c>
      <c r="I86" s="33">
        <v>0</v>
      </c>
      <c r="J86" s="32">
        <v>0</v>
      </c>
      <c r="K86" s="33">
        <v>0</v>
      </c>
      <c r="L86" s="32">
        <f t="shared" si="11"/>
        <v>0</v>
      </c>
      <c r="M86" s="33">
        <f t="shared" si="11"/>
        <v>0</v>
      </c>
    </row>
    <row r="87" spans="1:13">
      <c r="A87" s="26">
        <v>281</v>
      </c>
      <c r="B87" s="27" t="s">
        <v>96</v>
      </c>
      <c r="C87" s="28">
        <v>3128</v>
      </c>
      <c r="D87" s="29">
        <v>14</v>
      </c>
      <c r="E87" s="30">
        <v>1.17971098265896</v>
      </c>
      <c r="F87" s="31">
        <v>0</v>
      </c>
      <c r="G87" s="31">
        <v>0</v>
      </c>
      <c r="H87" s="32">
        <v>0</v>
      </c>
      <c r="I87" s="33">
        <v>0</v>
      </c>
      <c r="J87" s="32">
        <v>0</v>
      </c>
      <c r="K87" s="33">
        <v>0</v>
      </c>
      <c r="L87" s="32">
        <f t="shared" si="11"/>
        <v>0</v>
      </c>
      <c r="M87" s="33">
        <f t="shared" si="11"/>
        <v>0</v>
      </c>
    </row>
    <row r="88" spans="1:13">
      <c r="A88" s="26">
        <v>282</v>
      </c>
      <c r="B88" s="27" t="s">
        <v>97</v>
      </c>
      <c r="C88" s="28">
        <v>2498</v>
      </c>
      <c r="D88" s="29">
        <v>1</v>
      </c>
      <c r="E88" s="30">
        <v>1.0074689627553064</v>
      </c>
      <c r="F88" s="31">
        <v>0.44600000000000001</v>
      </c>
      <c r="G88" s="31">
        <v>0</v>
      </c>
      <c r="H88" s="32">
        <v>0.41299999999999998</v>
      </c>
      <c r="I88" s="33">
        <v>0</v>
      </c>
      <c r="J88" s="32">
        <v>0.53703703703703687</v>
      </c>
      <c r="K88" s="33">
        <v>0.16666666666666666</v>
      </c>
      <c r="L88" s="32">
        <f t="shared" si="11"/>
        <v>0.12403703703703689</v>
      </c>
      <c r="M88" s="33">
        <f t="shared" si="11"/>
        <v>0.16666666666666666</v>
      </c>
    </row>
    <row r="89" spans="1:13">
      <c r="A89" s="26">
        <v>283</v>
      </c>
      <c r="B89" s="27" t="s">
        <v>98</v>
      </c>
      <c r="C89" s="28">
        <v>2274</v>
      </c>
      <c r="D89" s="29">
        <v>2</v>
      </c>
      <c r="E89" s="30">
        <v>0.91245598591549248</v>
      </c>
      <c r="F89" s="31">
        <v>0.41099999999999998</v>
      </c>
      <c r="G89" s="31">
        <v>0.27</v>
      </c>
      <c r="H89" s="32">
        <v>0.41099999999999998</v>
      </c>
      <c r="I89" s="33">
        <v>0.27</v>
      </c>
      <c r="J89" s="32">
        <v>0.51481481481481473</v>
      </c>
      <c r="K89" s="33">
        <v>0.22962962962962963</v>
      </c>
      <c r="L89" s="32">
        <f t="shared" si="11"/>
        <v>0.10381481481481475</v>
      </c>
      <c r="M89" s="33">
        <f t="shared" si="11"/>
        <v>-4.037037037037039E-2</v>
      </c>
    </row>
    <row r="90" spans="1:13">
      <c r="A90" s="26">
        <v>304</v>
      </c>
      <c r="B90" s="27" t="s">
        <v>99</v>
      </c>
      <c r="C90" s="28">
        <v>3689</v>
      </c>
      <c r="D90" s="29">
        <v>5</v>
      </c>
      <c r="E90" s="30">
        <v>1.0252741585233458</v>
      </c>
      <c r="F90" s="31">
        <v>8.7999999999999995E-2</v>
      </c>
      <c r="G90" s="31">
        <v>0.13300000000000001</v>
      </c>
      <c r="H90" s="32">
        <v>8.7999999999999995E-2</v>
      </c>
      <c r="I90" s="33">
        <v>0.13300000000000001</v>
      </c>
      <c r="J90" s="32">
        <v>0.11315789473684212</v>
      </c>
      <c r="K90" s="33">
        <v>0.10745614035087719</v>
      </c>
      <c r="L90" s="32">
        <f t="shared" si="11"/>
        <v>2.5157894736842129E-2</v>
      </c>
      <c r="M90" s="33">
        <f t="shared" si="11"/>
        <v>-2.5543859649122813E-2</v>
      </c>
    </row>
    <row r="91" spans="1:13">
      <c r="A91" s="26">
        <v>305</v>
      </c>
      <c r="B91" s="27" t="s">
        <v>100</v>
      </c>
      <c r="C91" s="28">
        <v>2218</v>
      </c>
      <c r="D91" s="29">
        <v>10</v>
      </c>
      <c r="E91" s="30">
        <v>1.0811367753623187</v>
      </c>
      <c r="F91" s="31">
        <v>5.6000000000000001E-2</v>
      </c>
      <c r="G91" s="31">
        <v>3.7999999999999999E-2</v>
      </c>
      <c r="H91" s="32">
        <v>5.6000000000000001E-2</v>
      </c>
      <c r="I91" s="33">
        <v>3.7999999999999999E-2</v>
      </c>
      <c r="J91" s="32">
        <v>5.1785714285714282E-2</v>
      </c>
      <c r="K91" s="33">
        <v>3.5714285714285712E-2</v>
      </c>
      <c r="L91" s="32">
        <f t="shared" si="11"/>
        <v>-4.214285714285719E-3</v>
      </c>
      <c r="M91" s="33">
        <f t="shared" si="11"/>
        <v>-2.2857142857142868E-3</v>
      </c>
    </row>
    <row r="92" spans="1:13">
      <c r="A92" s="26">
        <v>306</v>
      </c>
      <c r="B92" s="27" t="s">
        <v>101</v>
      </c>
      <c r="C92" s="28">
        <v>2875</v>
      </c>
      <c r="D92" s="29">
        <v>14</v>
      </c>
      <c r="E92" s="30">
        <v>0.92205173016427833</v>
      </c>
      <c r="F92" s="31">
        <v>0.35299999999999998</v>
      </c>
      <c r="G92" s="31">
        <v>0.18</v>
      </c>
      <c r="H92" s="32">
        <v>0.35299999999999998</v>
      </c>
      <c r="I92" s="33">
        <v>0.18</v>
      </c>
      <c r="J92" s="32">
        <v>0.2973684210526315</v>
      </c>
      <c r="K92" s="33">
        <v>0.15197368421052629</v>
      </c>
      <c r="L92" s="32">
        <f t="shared" si="11"/>
        <v>-5.5631578947368476E-2</v>
      </c>
      <c r="M92" s="33">
        <f t="shared" si="11"/>
        <v>-2.8026315789473705E-2</v>
      </c>
    </row>
    <row r="93" spans="1:13">
      <c r="A93" s="26">
        <v>307</v>
      </c>
      <c r="B93" s="27" t="s">
        <v>102</v>
      </c>
      <c r="C93" s="28">
        <v>3290</v>
      </c>
      <c r="D93" s="29">
        <v>11</v>
      </c>
      <c r="E93" s="30">
        <v>0.93513266239707249</v>
      </c>
      <c r="F93" s="31">
        <v>0.52400000000000002</v>
      </c>
      <c r="G93" s="31">
        <v>0.91400000000000003</v>
      </c>
      <c r="H93" s="32">
        <v>0.497</v>
      </c>
      <c r="I93" s="33">
        <v>0.86699999999999999</v>
      </c>
      <c r="J93" s="32">
        <v>0.66162790697674412</v>
      </c>
      <c r="K93" s="33">
        <v>1.425</v>
      </c>
      <c r="L93" s="32">
        <f t="shared" si="11"/>
        <v>0.16462790697674412</v>
      </c>
      <c r="M93" s="33">
        <f t="shared" si="11"/>
        <v>0.55800000000000005</v>
      </c>
    </row>
    <row r="94" spans="1:13">
      <c r="A94" s="26">
        <v>308</v>
      </c>
      <c r="B94" s="27" t="s">
        <v>103</v>
      </c>
      <c r="C94" s="28">
        <v>1564</v>
      </c>
      <c r="D94" s="29">
        <v>1</v>
      </c>
      <c r="E94" s="30">
        <v>1.0124504158669223</v>
      </c>
      <c r="F94" s="31">
        <v>2.9000000000000001E-2</v>
      </c>
      <c r="G94" s="31">
        <v>0.01</v>
      </c>
      <c r="H94" s="32">
        <v>2.9000000000000001E-2</v>
      </c>
      <c r="I94" s="33">
        <v>0.01</v>
      </c>
      <c r="J94" s="32">
        <v>2.6315789473684209E-2</v>
      </c>
      <c r="K94" s="33">
        <v>8.7719298245614082E-3</v>
      </c>
      <c r="L94" s="32">
        <f t="shared" si="11"/>
        <v>-2.6842105263157924E-3</v>
      </c>
      <c r="M94" s="33">
        <f t="shared" si="11"/>
        <v>-1.228070175438592E-3</v>
      </c>
    </row>
    <row r="95" spans="1:13">
      <c r="A95" s="26">
        <v>309</v>
      </c>
      <c r="B95" s="27" t="s">
        <v>104</v>
      </c>
      <c r="C95" s="28">
        <v>2038</v>
      </c>
      <c r="D95" s="29">
        <v>33</v>
      </c>
      <c r="E95" s="30">
        <v>1.0413566084788031</v>
      </c>
      <c r="F95" s="31">
        <v>0.34100000000000003</v>
      </c>
      <c r="G95" s="31">
        <v>0.70599999999999996</v>
      </c>
      <c r="H95" s="32">
        <v>0.314</v>
      </c>
      <c r="I95" s="33">
        <v>0.64700000000000002</v>
      </c>
      <c r="J95" s="32">
        <v>0.35000000000000003</v>
      </c>
      <c r="K95" s="33">
        <v>0.76811594202898559</v>
      </c>
      <c r="L95" s="32">
        <f t="shared" si="11"/>
        <v>3.6000000000000032E-2</v>
      </c>
      <c r="M95" s="33">
        <f t="shared" si="11"/>
        <v>0.12111594202898557</v>
      </c>
    </row>
    <row r="96" spans="1:13">
      <c r="A96" s="26">
        <v>310</v>
      </c>
      <c r="B96" s="27" t="s">
        <v>105</v>
      </c>
      <c r="C96" s="28">
        <v>2640</v>
      </c>
      <c r="D96" s="29">
        <v>10</v>
      </c>
      <c r="E96" s="30">
        <v>1.0549581749049435</v>
      </c>
      <c r="F96" s="31">
        <v>0.19600000000000001</v>
      </c>
      <c r="G96" s="31">
        <v>0.877</v>
      </c>
      <c r="H96" s="32">
        <v>0.19600000000000001</v>
      </c>
      <c r="I96" s="33">
        <v>0.877</v>
      </c>
      <c r="J96" s="32">
        <v>0.2533333333333333</v>
      </c>
      <c r="K96" s="33">
        <v>0.8666666666666667</v>
      </c>
      <c r="L96" s="32">
        <f t="shared" si="11"/>
        <v>5.7333333333333292E-2</v>
      </c>
      <c r="M96" s="33">
        <f t="shared" si="11"/>
        <v>-1.0333333333333306E-2</v>
      </c>
    </row>
    <row r="97" spans="1:13">
      <c r="A97" s="26">
        <v>312</v>
      </c>
      <c r="B97" s="27" t="s">
        <v>106</v>
      </c>
      <c r="C97" s="28">
        <v>2524</v>
      </c>
      <c r="D97" s="29">
        <v>0</v>
      </c>
      <c r="E97" s="30">
        <v>1.0190808240887497</v>
      </c>
      <c r="F97" s="31">
        <v>2.5000000000000001E-2</v>
      </c>
      <c r="G97" s="31">
        <v>0.20100000000000001</v>
      </c>
      <c r="H97" s="32">
        <v>2.5000000000000001E-2</v>
      </c>
      <c r="I97" s="33">
        <v>0.20100000000000001</v>
      </c>
      <c r="J97" s="32">
        <v>2.1874999999999999E-2</v>
      </c>
      <c r="K97" s="33">
        <v>0.17578125</v>
      </c>
      <c r="L97" s="32">
        <f t="shared" si="11"/>
        <v>-3.1250000000000028E-3</v>
      </c>
      <c r="M97" s="33">
        <f t="shared" si="11"/>
        <v>-2.5218750000000012E-2</v>
      </c>
    </row>
    <row r="98" spans="1:13">
      <c r="A98" s="26">
        <v>313</v>
      </c>
      <c r="B98" s="27" t="s">
        <v>107</v>
      </c>
      <c r="C98" s="28">
        <v>1860</v>
      </c>
      <c r="D98" s="29">
        <v>3</v>
      </c>
      <c r="E98" s="30">
        <v>1.0904684975767363</v>
      </c>
      <c r="F98" s="31">
        <v>5.2999999999999999E-2</v>
      </c>
      <c r="G98" s="31">
        <v>0.112</v>
      </c>
      <c r="H98" s="32">
        <v>0.05</v>
      </c>
      <c r="I98" s="33">
        <v>0.106</v>
      </c>
      <c r="J98" s="32">
        <v>7.1428571428571425E-2</v>
      </c>
      <c r="K98" s="33">
        <v>0.10119047619047619</v>
      </c>
      <c r="L98" s="32">
        <f t="shared" si="11"/>
        <v>2.1428571428571422E-2</v>
      </c>
      <c r="M98" s="33">
        <f t="shared" si="11"/>
        <v>-4.8095238095238052E-3</v>
      </c>
    </row>
    <row r="99" spans="1:13">
      <c r="A99" s="26">
        <v>314</v>
      </c>
      <c r="B99" s="27" t="s">
        <v>108</v>
      </c>
      <c r="C99" s="28">
        <v>522</v>
      </c>
      <c r="D99" s="29">
        <v>0</v>
      </c>
      <c r="E99" s="30">
        <v>0.94540229885057525</v>
      </c>
      <c r="F99" s="31">
        <v>0</v>
      </c>
      <c r="G99" s="31">
        <v>0</v>
      </c>
      <c r="H99" s="32">
        <v>0</v>
      </c>
      <c r="I99" s="33">
        <v>0</v>
      </c>
      <c r="J99" s="32">
        <v>0</v>
      </c>
      <c r="K99" s="33">
        <v>0</v>
      </c>
      <c r="L99" s="32">
        <f t="shared" si="11"/>
        <v>0</v>
      </c>
      <c r="M99" s="33">
        <f t="shared" si="11"/>
        <v>0</v>
      </c>
    </row>
    <row r="100" spans="1:13">
      <c r="A100" s="26">
        <v>331</v>
      </c>
      <c r="B100" s="27" t="s">
        <v>109</v>
      </c>
      <c r="C100" s="28">
        <v>2084</v>
      </c>
      <c r="D100" s="29">
        <v>0</v>
      </c>
      <c r="E100" s="30">
        <v>1.1095441458733211</v>
      </c>
      <c r="F100" s="31">
        <v>0.157</v>
      </c>
      <c r="G100" s="31">
        <v>0.52200000000000002</v>
      </c>
      <c r="H100" s="32">
        <v>0.157</v>
      </c>
      <c r="I100" s="33">
        <v>0.52200000000000002</v>
      </c>
      <c r="J100" s="32">
        <v>0.15</v>
      </c>
      <c r="K100" s="33">
        <v>0.50034722222222217</v>
      </c>
      <c r="L100" s="32">
        <f t="shared" si="11"/>
        <v>-7.0000000000000062E-3</v>
      </c>
      <c r="M100" s="33">
        <f t="shared" si="11"/>
        <v>-2.1652777777777854E-2</v>
      </c>
    </row>
    <row r="101" spans="1:13">
      <c r="A101" s="26">
        <v>332</v>
      </c>
      <c r="B101" s="27" t="s">
        <v>110</v>
      </c>
      <c r="C101" s="28">
        <v>1132</v>
      </c>
      <c r="D101" s="29">
        <v>3</v>
      </c>
      <c r="E101" s="30">
        <v>0.94457041629760874</v>
      </c>
      <c r="F101" s="31">
        <v>0.95399999999999996</v>
      </c>
      <c r="G101" s="31">
        <v>0.125</v>
      </c>
      <c r="H101" s="32">
        <v>0.95399999999999996</v>
      </c>
      <c r="I101" s="33">
        <v>0.125</v>
      </c>
      <c r="J101" s="32">
        <v>0.76333333333333331</v>
      </c>
      <c r="K101" s="33">
        <v>0.1</v>
      </c>
      <c r="L101" s="32">
        <f t="shared" si="11"/>
        <v>-0.19066666666666665</v>
      </c>
      <c r="M101" s="33">
        <f t="shared" si="11"/>
        <v>-2.4999999999999994E-2</v>
      </c>
    </row>
    <row r="102" spans="1:13">
      <c r="A102" s="26">
        <v>334</v>
      </c>
      <c r="B102" s="27" t="s">
        <v>111</v>
      </c>
      <c r="C102" s="28">
        <v>3488</v>
      </c>
      <c r="D102" s="29">
        <v>4</v>
      </c>
      <c r="E102" s="30">
        <v>0.88911882893226313</v>
      </c>
      <c r="F102" s="31">
        <v>0.23100000000000001</v>
      </c>
      <c r="G102" s="31">
        <v>0.41899999999999998</v>
      </c>
      <c r="H102" s="32">
        <v>0.23100000000000001</v>
      </c>
      <c r="I102" s="33">
        <v>0.41899999999999998</v>
      </c>
      <c r="J102" s="32">
        <v>0.21374999999999997</v>
      </c>
      <c r="K102" s="33">
        <v>0.40229166666666671</v>
      </c>
      <c r="L102" s="32">
        <f t="shared" si="11"/>
        <v>-1.7250000000000043E-2</v>
      </c>
      <c r="M102" s="33">
        <f t="shared" si="11"/>
        <v>-1.670833333333327E-2</v>
      </c>
    </row>
    <row r="103" spans="1:13">
      <c r="A103" s="26">
        <v>336</v>
      </c>
      <c r="B103" s="27" t="s">
        <v>112</v>
      </c>
      <c r="C103" s="28">
        <v>1569</v>
      </c>
      <c r="D103" s="29">
        <v>3</v>
      </c>
      <c r="E103" s="30">
        <v>1.0838569604086836</v>
      </c>
      <c r="F103" s="31">
        <v>0.17899999999999999</v>
      </c>
      <c r="G103" s="31">
        <v>0.188</v>
      </c>
      <c r="H103" s="32">
        <v>0.16900000000000001</v>
      </c>
      <c r="I103" s="33">
        <v>0.17799999999999999</v>
      </c>
      <c r="J103" s="32">
        <v>0.32500000000000001</v>
      </c>
      <c r="K103" s="33">
        <v>0.64916666666666656</v>
      </c>
      <c r="L103" s="32">
        <f t="shared" si="11"/>
        <v>0.156</v>
      </c>
      <c r="M103" s="33">
        <f t="shared" si="11"/>
        <v>0.47116666666666657</v>
      </c>
    </row>
    <row r="104" spans="1:13">
      <c r="A104" s="26">
        <v>337</v>
      </c>
      <c r="B104" s="27" t="s">
        <v>113</v>
      </c>
      <c r="C104" s="28">
        <v>3909</v>
      </c>
      <c r="D104" s="29">
        <v>10</v>
      </c>
      <c r="E104" s="30">
        <v>1.3263708643241865</v>
      </c>
      <c r="F104" s="31">
        <v>0.27800000000000002</v>
      </c>
      <c r="G104" s="31">
        <v>0.439</v>
      </c>
      <c r="H104" s="32">
        <v>0.27800000000000002</v>
      </c>
      <c r="I104" s="33">
        <v>0.439</v>
      </c>
      <c r="J104" s="32">
        <v>0.30833333333333329</v>
      </c>
      <c r="K104" s="33">
        <v>0.375</v>
      </c>
      <c r="L104" s="32">
        <f t="shared" si="11"/>
        <v>3.0333333333333268E-2</v>
      </c>
      <c r="M104" s="33">
        <f t="shared" si="11"/>
        <v>-6.4000000000000001E-2</v>
      </c>
    </row>
    <row r="105" spans="1:13">
      <c r="A105" s="26">
        <v>338</v>
      </c>
      <c r="B105" s="27" t="s">
        <v>114</v>
      </c>
      <c r="C105" s="28">
        <v>2668</v>
      </c>
      <c r="D105" s="29">
        <v>4</v>
      </c>
      <c r="E105" s="30">
        <v>1.0626388888888876</v>
      </c>
      <c r="F105" s="31">
        <v>5.8999999999999997E-2</v>
      </c>
      <c r="G105" s="31">
        <v>0.14899999999999999</v>
      </c>
      <c r="H105" s="32">
        <v>5.1999999999999998E-2</v>
      </c>
      <c r="I105" s="33">
        <v>0.129</v>
      </c>
      <c r="J105" s="32">
        <v>4.8484848484848485E-2</v>
      </c>
      <c r="K105" s="33">
        <v>0.11742424242424244</v>
      </c>
      <c r="L105" s="32">
        <f t="shared" si="11"/>
        <v>-3.5151515151515128E-3</v>
      </c>
      <c r="M105" s="33">
        <f t="shared" si="11"/>
        <v>-1.1575757575757559E-2</v>
      </c>
    </row>
    <row r="106" spans="1:13">
      <c r="A106" s="26">
        <v>339</v>
      </c>
      <c r="B106" s="27" t="s">
        <v>115</v>
      </c>
      <c r="C106" s="28">
        <v>2256</v>
      </c>
      <c r="D106" s="29">
        <v>10</v>
      </c>
      <c r="E106" s="30">
        <v>0.90833036509350029</v>
      </c>
      <c r="F106" s="31">
        <v>0.47</v>
      </c>
      <c r="G106" s="31">
        <v>0.93600000000000005</v>
      </c>
      <c r="H106" s="32">
        <v>0.42699999999999999</v>
      </c>
      <c r="I106" s="33">
        <v>0.85099999999999998</v>
      </c>
      <c r="J106" s="32">
        <v>0.26463414634146343</v>
      </c>
      <c r="K106" s="33">
        <v>0.511280487804878</v>
      </c>
      <c r="L106" s="32">
        <f t="shared" si="11"/>
        <v>-0.16236585365853656</v>
      </c>
      <c r="M106" s="33">
        <f t="shared" si="11"/>
        <v>-0.33971951219512198</v>
      </c>
    </row>
    <row r="107" spans="1:13">
      <c r="A107" s="26">
        <v>340</v>
      </c>
      <c r="B107" s="27" t="s">
        <v>116</v>
      </c>
      <c r="C107" s="28">
        <v>2882</v>
      </c>
      <c r="D107" s="29">
        <v>0</v>
      </c>
      <c r="E107" s="30">
        <v>1.0011658570437201</v>
      </c>
      <c r="F107" s="31">
        <v>0.625</v>
      </c>
      <c r="G107" s="31">
        <v>0.73299999999999998</v>
      </c>
      <c r="H107" s="32">
        <v>0.58599999999999997</v>
      </c>
      <c r="I107" s="33">
        <v>0.68600000000000005</v>
      </c>
      <c r="J107" s="32">
        <v>0.52317073170731709</v>
      </c>
      <c r="K107" s="33">
        <v>0.55518292682926829</v>
      </c>
      <c r="L107" s="32">
        <f t="shared" si="11"/>
        <v>-6.2829268292682872E-2</v>
      </c>
      <c r="M107" s="33">
        <f t="shared" si="11"/>
        <v>-0.13081707317073177</v>
      </c>
    </row>
    <row r="108" spans="1:13">
      <c r="A108" s="26">
        <v>341</v>
      </c>
      <c r="B108" s="27" t="s">
        <v>117</v>
      </c>
      <c r="C108" s="28">
        <v>2861</v>
      </c>
      <c r="D108" s="29">
        <v>15</v>
      </c>
      <c r="E108" s="30">
        <v>1.1054075895994382</v>
      </c>
      <c r="F108" s="31">
        <v>0.434</v>
      </c>
      <c r="G108" s="31">
        <v>0.152</v>
      </c>
      <c r="H108" s="32">
        <v>0.39700000000000002</v>
      </c>
      <c r="I108" s="33">
        <v>0.13900000000000001</v>
      </c>
      <c r="J108" s="32">
        <v>0.36547619047619051</v>
      </c>
      <c r="K108" s="33">
        <v>0.11587301587301588</v>
      </c>
      <c r="L108" s="32">
        <f t="shared" si="11"/>
        <v>-3.152380952380951E-2</v>
      </c>
      <c r="M108" s="33">
        <f t="shared" si="11"/>
        <v>-2.3126984126984135E-2</v>
      </c>
    </row>
    <row r="109" spans="1:13">
      <c r="A109" s="26">
        <v>342</v>
      </c>
      <c r="B109" s="27" t="s">
        <v>118</v>
      </c>
      <c r="C109" s="28">
        <v>6074</v>
      </c>
      <c r="D109" s="29">
        <v>25</v>
      </c>
      <c r="E109" s="30">
        <v>1.0906959828070755</v>
      </c>
      <c r="F109" s="31">
        <v>5.1999999999999998E-2</v>
      </c>
      <c r="G109" s="31">
        <v>0.248</v>
      </c>
      <c r="H109" s="32">
        <v>0.05</v>
      </c>
      <c r="I109" s="33">
        <v>0.24</v>
      </c>
      <c r="J109" s="32">
        <v>9.0178571428571427E-2</v>
      </c>
      <c r="K109" s="33">
        <v>0.42046130952380956</v>
      </c>
      <c r="L109" s="32">
        <f t="shared" si="11"/>
        <v>4.0178571428571425E-2</v>
      </c>
      <c r="M109" s="33">
        <f t="shared" si="11"/>
        <v>0.18046130952380957</v>
      </c>
    </row>
    <row r="110" spans="1:13">
      <c r="A110" s="26">
        <v>343</v>
      </c>
      <c r="B110" s="27" t="s">
        <v>119</v>
      </c>
      <c r="C110" s="28">
        <v>2921</v>
      </c>
      <c r="D110" s="29">
        <v>2</v>
      </c>
      <c r="E110" s="30">
        <v>1.0814696813977396</v>
      </c>
      <c r="F110" s="31">
        <v>0.42499999999999999</v>
      </c>
      <c r="G110" s="31">
        <v>1.1379999999999999</v>
      </c>
      <c r="H110" s="32">
        <v>0.41</v>
      </c>
      <c r="I110" s="33">
        <v>1.0980000000000001</v>
      </c>
      <c r="J110" s="32">
        <v>0.38387096774193552</v>
      </c>
      <c r="K110" s="33">
        <v>1.0536290322580646</v>
      </c>
      <c r="L110" s="32">
        <f t="shared" si="11"/>
        <v>-2.6129032258064455E-2</v>
      </c>
      <c r="M110" s="33">
        <f t="shared" si="11"/>
        <v>-4.4370967741935496E-2</v>
      </c>
    </row>
    <row r="111" spans="1:13">
      <c r="A111" s="26">
        <v>344</v>
      </c>
      <c r="B111" s="27" t="s">
        <v>120</v>
      </c>
      <c r="C111" s="28">
        <v>2671</v>
      </c>
      <c r="D111" s="29">
        <v>1</v>
      </c>
      <c r="E111" s="30">
        <v>1.0850337078651691</v>
      </c>
      <c r="F111" s="31">
        <v>0.16800000000000001</v>
      </c>
      <c r="G111" s="31">
        <v>0.22</v>
      </c>
      <c r="H111" s="32">
        <v>0.158</v>
      </c>
      <c r="I111" s="33">
        <v>0.20699999999999999</v>
      </c>
      <c r="J111" s="32">
        <v>0.34150943396226413</v>
      </c>
      <c r="K111" s="33">
        <v>0.56902515723270441</v>
      </c>
      <c r="L111" s="32">
        <f t="shared" si="11"/>
        <v>0.18350943396226413</v>
      </c>
      <c r="M111" s="33">
        <f t="shared" si="11"/>
        <v>0.36202515723270445</v>
      </c>
    </row>
    <row r="112" spans="1:13">
      <c r="A112" s="26">
        <v>347</v>
      </c>
      <c r="B112" s="27" t="s">
        <v>121</v>
      </c>
      <c r="C112" s="28">
        <v>2299</v>
      </c>
      <c r="D112" s="29">
        <v>20</v>
      </c>
      <c r="E112" s="30">
        <v>1.0099473453268979</v>
      </c>
      <c r="F112" s="31">
        <v>0.371</v>
      </c>
      <c r="G112" s="31">
        <v>0.193</v>
      </c>
      <c r="H112" s="32">
        <v>0.371</v>
      </c>
      <c r="I112" s="33">
        <v>0.193</v>
      </c>
      <c r="J112" s="32">
        <v>0.33035714285714285</v>
      </c>
      <c r="K112" s="33">
        <v>0.31830357142857141</v>
      </c>
      <c r="L112" s="32">
        <f t="shared" si="11"/>
        <v>-4.0642857142857147E-2</v>
      </c>
      <c r="M112" s="33">
        <f t="shared" si="11"/>
        <v>0.1253035714285714</v>
      </c>
    </row>
    <row r="113" spans="1:13">
      <c r="A113" s="26">
        <v>348</v>
      </c>
      <c r="B113" s="27" t="s">
        <v>122</v>
      </c>
      <c r="C113" s="28">
        <v>1256</v>
      </c>
      <c r="D113" s="29">
        <v>11</v>
      </c>
      <c r="E113" s="30">
        <v>0.85583132530120476</v>
      </c>
      <c r="F113" s="31">
        <v>0.19700000000000001</v>
      </c>
      <c r="G113" s="31">
        <v>0</v>
      </c>
      <c r="H113" s="32">
        <v>0.19700000000000001</v>
      </c>
      <c r="I113" s="33">
        <v>0</v>
      </c>
      <c r="J113" s="32">
        <v>0.5261904761904761</v>
      </c>
      <c r="K113" s="33">
        <v>0</v>
      </c>
      <c r="L113" s="32">
        <f t="shared" si="11"/>
        <v>0.32919047619047609</v>
      </c>
      <c r="M113" s="33">
        <f t="shared" si="11"/>
        <v>0</v>
      </c>
    </row>
    <row r="114" spans="1:13">
      <c r="A114" s="26">
        <v>349</v>
      </c>
      <c r="B114" s="27" t="s">
        <v>123</v>
      </c>
      <c r="C114" s="28">
        <v>2820</v>
      </c>
      <c r="D114" s="29">
        <v>12</v>
      </c>
      <c r="E114" s="30">
        <v>1.1880982905982906</v>
      </c>
      <c r="F114" s="31">
        <v>0</v>
      </c>
      <c r="G114" s="31">
        <v>0.107</v>
      </c>
      <c r="H114" s="32">
        <v>0</v>
      </c>
      <c r="I114" s="33">
        <v>0.1</v>
      </c>
      <c r="J114" s="32">
        <v>0</v>
      </c>
      <c r="K114" s="33">
        <v>0.15</v>
      </c>
      <c r="L114" s="32">
        <f t="shared" si="11"/>
        <v>0</v>
      </c>
      <c r="M114" s="33">
        <f t="shared" si="11"/>
        <v>4.9999999999999989E-2</v>
      </c>
    </row>
    <row r="115" spans="1:13">
      <c r="A115" s="26">
        <v>350</v>
      </c>
      <c r="B115" s="27" t="s">
        <v>124</v>
      </c>
      <c r="C115" s="28">
        <v>6612</v>
      </c>
      <c r="D115" s="29">
        <v>9</v>
      </c>
      <c r="E115" s="30">
        <v>0.83875359684991679</v>
      </c>
      <c r="F115" s="31">
        <v>0.19600000000000001</v>
      </c>
      <c r="G115" s="31">
        <v>0.17299999999999999</v>
      </c>
      <c r="H115" s="32">
        <v>0.19600000000000001</v>
      </c>
      <c r="I115" s="33">
        <v>0.17299999999999999</v>
      </c>
      <c r="J115" s="32">
        <v>0.19626865671641794</v>
      </c>
      <c r="K115" s="33">
        <v>0.1732587064676617</v>
      </c>
      <c r="L115" s="32">
        <f t="shared" si="11"/>
        <v>2.6865671641793099E-4</v>
      </c>
      <c r="M115" s="33">
        <f t="shared" si="11"/>
        <v>2.5870646766171235E-4</v>
      </c>
    </row>
    <row r="116" spans="1:13">
      <c r="A116" s="26">
        <v>351</v>
      </c>
      <c r="B116" s="27" t="s">
        <v>125</v>
      </c>
      <c r="C116" s="28">
        <v>2707</v>
      </c>
      <c r="D116" s="29">
        <v>2</v>
      </c>
      <c r="E116" s="30">
        <v>1.1817042513863223</v>
      </c>
      <c r="F116" s="31">
        <v>2.4E-2</v>
      </c>
      <c r="G116" s="31">
        <v>0.19400000000000001</v>
      </c>
      <c r="H116" s="32">
        <v>2.4E-2</v>
      </c>
      <c r="I116" s="33">
        <v>0.19400000000000001</v>
      </c>
      <c r="J116" s="32">
        <v>2.4137931034482758E-2</v>
      </c>
      <c r="K116" s="33">
        <v>0.19396551724137931</v>
      </c>
      <c r="L116" s="32">
        <f t="shared" si="11"/>
        <v>1.3793103448275779E-4</v>
      </c>
      <c r="M116" s="33">
        <f t="shared" si="11"/>
        <v>-3.4482758620696385E-5</v>
      </c>
    </row>
    <row r="117" spans="1:13">
      <c r="A117" s="26">
        <v>352</v>
      </c>
      <c r="B117" s="27" t="s">
        <v>126</v>
      </c>
      <c r="C117" s="28">
        <v>4156</v>
      </c>
      <c r="D117" s="29">
        <v>40</v>
      </c>
      <c r="E117" s="30">
        <v>1.0184280855199226</v>
      </c>
      <c r="F117" s="31">
        <v>0.10299999999999999</v>
      </c>
      <c r="G117" s="31">
        <v>0.23599999999999999</v>
      </c>
      <c r="H117" s="32">
        <v>0.1</v>
      </c>
      <c r="I117" s="33">
        <v>0.23</v>
      </c>
      <c r="J117" s="32">
        <v>9.4117647058823528E-2</v>
      </c>
      <c r="K117" s="33">
        <v>0.27029411764705885</v>
      </c>
      <c r="L117" s="32">
        <f t="shared" si="11"/>
        <v>-5.8823529411764774E-3</v>
      </c>
      <c r="M117" s="33">
        <f t="shared" si="11"/>
        <v>4.0294117647058841E-2</v>
      </c>
    </row>
    <row r="118" spans="1:13">
      <c r="A118" s="26">
        <v>353</v>
      </c>
      <c r="B118" s="27" t="s">
        <v>127</v>
      </c>
      <c r="C118" s="28">
        <v>1401</v>
      </c>
      <c r="D118" s="29">
        <v>34</v>
      </c>
      <c r="E118" s="30">
        <v>1.0435918068763714</v>
      </c>
      <c r="F118" s="31">
        <v>1.4E-2</v>
      </c>
      <c r="G118" s="31">
        <v>0.182</v>
      </c>
      <c r="H118" s="32">
        <v>1.2999999999999999E-2</v>
      </c>
      <c r="I118" s="33">
        <v>0.17</v>
      </c>
      <c r="J118" s="32">
        <v>5.3846153846153849E-2</v>
      </c>
      <c r="K118" s="33">
        <v>0.25576923076923075</v>
      </c>
      <c r="L118" s="32">
        <f t="shared" si="11"/>
        <v>4.0846153846153851E-2</v>
      </c>
      <c r="M118" s="33">
        <f t="shared" si="11"/>
        <v>8.5769230769230737E-2</v>
      </c>
    </row>
    <row r="119" spans="1:13">
      <c r="A119" s="26">
        <v>371</v>
      </c>
      <c r="B119" s="27" t="s">
        <v>128</v>
      </c>
      <c r="C119" s="28">
        <v>2143</v>
      </c>
      <c r="D119" s="29">
        <v>0</v>
      </c>
      <c r="E119" s="30">
        <v>1.0309846010265979</v>
      </c>
      <c r="F119" s="31">
        <v>0.53300000000000003</v>
      </c>
      <c r="G119" s="31">
        <v>1.107</v>
      </c>
      <c r="H119" s="32">
        <v>0.45700000000000002</v>
      </c>
      <c r="I119" s="33">
        <v>0.97899999999999998</v>
      </c>
      <c r="J119" s="32">
        <v>0.37625000000000003</v>
      </c>
      <c r="K119" s="33">
        <v>0.99531250000000004</v>
      </c>
      <c r="L119" s="32">
        <f t="shared" si="11"/>
        <v>-8.0749999999999988E-2</v>
      </c>
      <c r="M119" s="33">
        <f t="shared" si="11"/>
        <v>1.6312500000000063E-2</v>
      </c>
    </row>
    <row r="120" spans="1:13">
      <c r="A120" s="26">
        <v>372</v>
      </c>
      <c r="B120" s="27" t="s">
        <v>129</v>
      </c>
      <c r="C120" s="28">
        <v>1936</v>
      </c>
      <c r="D120" s="29">
        <v>7</v>
      </c>
      <c r="E120" s="30">
        <v>0.85782270606531863</v>
      </c>
      <c r="F120" s="31">
        <v>0.53300000000000003</v>
      </c>
      <c r="G120" s="31">
        <v>0.34599999999999997</v>
      </c>
      <c r="H120" s="32">
        <v>0.53300000000000003</v>
      </c>
      <c r="I120" s="33">
        <v>0.34599999999999997</v>
      </c>
      <c r="J120" s="32">
        <v>0.4869565217391304</v>
      </c>
      <c r="K120" s="33">
        <v>0.31630434782608696</v>
      </c>
      <c r="L120" s="32">
        <f t="shared" si="11"/>
        <v>-4.604347826086963E-2</v>
      </c>
      <c r="M120" s="33">
        <f t="shared" si="11"/>
        <v>-2.9695652173913012E-2</v>
      </c>
    </row>
    <row r="121" spans="1:13">
      <c r="A121" s="26">
        <v>376</v>
      </c>
      <c r="B121" s="27" t="s">
        <v>130</v>
      </c>
      <c r="C121" s="28">
        <v>1889</v>
      </c>
      <c r="D121" s="29">
        <v>9</v>
      </c>
      <c r="E121" s="30">
        <v>0.8690159574468086</v>
      </c>
      <c r="F121" s="31">
        <v>0.16</v>
      </c>
      <c r="G121" s="31">
        <v>0.54200000000000004</v>
      </c>
      <c r="H121" s="32">
        <v>0.16</v>
      </c>
      <c r="I121" s="33">
        <v>0.54200000000000004</v>
      </c>
      <c r="J121" s="32">
        <v>0.13958333333333334</v>
      </c>
      <c r="K121" s="33">
        <v>0.47395833333333331</v>
      </c>
      <c r="L121" s="32">
        <f t="shared" si="11"/>
        <v>-2.0416666666666666E-2</v>
      </c>
      <c r="M121" s="33">
        <f t="shared" si="11"/>
        <v>-6.8041666666666722E-2</v>
      </c>
    </row>
    <row r="122" spans="1:13">
      <c r="A122" s="26">
        <v>377</v>
      </c>
      <c r="B122" s="27" t="s">
        <v>131</v>
      </c>
      <c r="C122" s="28">
        <v>4396</v>
      </c>
      <c r="D122" s="29">
        <v>0</v>
      </c>
      <c r="E122" s="30">
        <v>0.99163330300272978</v>
      </c>
      <c r="F122" s="31">
        <v>0.14899999999999999</v>
      </c>
      <c r="G122" s="31">
        <v>0.63100000000000001</v>
      </c>
      <c r="H122" s="32">
        <v>0.16200000000000001</v>
      </c>
      <c r="I122" s="33">
        <v>0.73399999999999999</v>
      </c>
      <c r="J122" s="32">
        <v>0.19649122807017544</v>
      </c>
      <c r="K122" s="33">
        <v>0.66637426900584784</v>
      </c>
      <c r="L122" s="32">
        <f t="shared" si="11"/>
        <v>3.4491228070175434E-2</v>
      </c>
      <c r="M122" s="33">
        <f t="shared" si="11"/>
        <v>-6.7625730994152145E-2</v>
      </c>
    </row>
    <row r="123" spans="1:13">
      <c r="A123" s="26">
        <v>378</v>
      </c>
      <c r="B123" s="27" t="s">
        <v>132</v>
      </c>
      <c r="C123" s="28">
        <v>1592</v>
      </c>
      <c r="D123" s="29">
        <v>0</v>
      </c>
      <c r="E123" s="30">
        <v>0.95030778894472412</v>
      </c>
      <c r="F123" s="31">
        <v>0.91800000000000004</v>
      </c>
      <c r="G123" s="31">
        <v>1.5529999999999999</v>
      </c>
      <c r="H123" s="32">
        <v>0.74299999999999999</v>
      </c>
      <c r="I123" s="33">
        <v>1.242</v>
      </c>
      <c r="J123" s="32">
        <v>0.82173913043478253</v>
      </c>
      <c r="K123" s="33">
        <v>1.0802536231884057</v>
      </c>
      <c r="L123" s="32">
        <f t="shared" si="11"/>
        <v>7.8739130434782534E-2</v>
      </c>
      <c r="M123" s="33">
        <f t="shared" si="11"/>
        <v>-0.16174637681159432</v>
      </c>
    </row>
    <row r="124" spans="1:13">
      <c r="A124" s="26">
        <v>380</v>
      </c>
      <c r="B124" s="27" t="s">
        <v>133</v>
      </c>
      <c r="C124" s="28">
        <v>6142</v>
      </c>
      <c r="D124" s="29">
        <v>103</v>
      </c>
      <c r="E124" s="30">
        <v>0.96495115085279082</v>
      </c>
      <c r="F124" s="31">
        <v>0.51100000000000001</v>
      </c>
      <c r="G124" s="31">
        <v>0.60399999999999998</v>
      </c>
      <c r="H124" s="32">
        <v>0.496</v>
      </c>
      <c r="I124" s="33">
        <v>0.58599999999999997</v>
      </c>
      <c r="J124" s="32">
        <v>0.49558823529411761</v>
      </c>
      <c r="K124" s="33">
        <v>0.59338235294117647</v>
      </c>
      <c r="L124" s="32">
        <f t="shared" si="11"/>
        <v>-4.1176470588238923E-4</v>
      </c>
      <c r="M124" s="33">
        <f t="shared" si="11"/>
        <v>7.3823529411765065E-3</v>
      </c>
    </row>
    <row r="125" spans="1:13">
      <c r="A125" s="26">
        <v>381</v>
      </c>
      <c r="B125" s="27" t="s">
        <v>134</v>
      </c>
      <c r="C125" s="28">
        <v>2726</v>
      </c>
      <c r="D125" s="29">
        <v>2</v>
      </c>
      <c r="E125" s="30">
        <v>0.8984765051395005</v>
      </c>
      <c r="F125" s="31">
        <v>0.34599999999999997</v>
      </c>
      <c r="G125" s="31">
        <v>0.432</v>
      </c>
      <c r="H125" s="32">
        <v>0.32300000000000001</v>
      </c>
      <c r="I125" s="33">
        <v>0.40200000000000002</v>
      </c>
      <c r="J125" s="32">
        <v>0.34137931034482766</v>
      </c>
      <c r="K125" s="33">
        <v>0.47198275862068967</v>
      </c>
      <c r="L125" s="32">
        <f t="shared" si="11"/>
        <v>1.8379310344827648E-2</v>
      </c>
      <c r="M125" s="33">
        <f t="shared" si="11"/>
        <v>6.9982758620689645E-2</v>
      </c>
    </row>
    <row r="126" spans="1:13">
      <c r="A126" s="26">
        <v>382</v>
      </c>
      <c r="B126" s="27" t="s">
        <v>135</v>
      </c>
      <c r="C126" s="28">
        <v>3327</v>
      </c>
      <c r="D126" s="29">
        <v>12</v>
      </c>
      <c r="E126" s="30">
        <v>0.97708597285067844</v>
      </c>
      <c r="F126" s="31">
        <v>3.5000000000000003E-2</v>
      </c>
      <c r="G126" s="31">
        <v>0.121</v>
      </c>
      <c r="H126" s="32">
        <v>3.3000000000000002E-2</v>
      </c>
      <c r="I126" s="33">
        <v>0.115</v>
      </c>
      <c r="J126" s="32">
        <v>7.5675675675675666E-2</v>
      </c>
      <c r="K126" s="33">
        <v>0.12128378378378381</v>
      </c>
      <c r="L126" s="32">
        <f t="shared" si="11"/>
        <v>4.2675675675675664E-2</v>
      </c>
      <c r="M126" s="33">
        <f t="shared" si="11"/>
        <v>6.2837837837838029E-3</v>
      </c>
    </row>
    <row r="127" spans="1:13">
      <c r="A127" s="26">
        <v>383</v>
      </c>
      <c r="B127" s="27" t="s">
        <v>136</v>
      </c>
      <c r="C127" s="28">
        <v>1799</v>
      </c>
      <c r="D127" s="29">
        <v>1</v>
      </c>
      <c r="E127" s="30">
        <v>1.120456062291435</v>
      </c>
      <c r="F127" s="31">
        <v>6.3E-2</v>
      </c>
      <c r="G127" s="31">
        <v>0</v>
      </c>
      <c r="H127" s="32">
        <v>6.3E-2</v>
      </c>
      <c r="I127" s="33">
        <v>0</v>
      </c>
      <c r="J127" s="32">
        <v>5.6818181818181816E-2</v>
      </c>
      <c r="K127" s="33">
        <v>0</v>
      </c>
      <c r="L127" s="32">
        <f t="shared" si="11"/>
        <v>-6.1818181818181842E-3</v>
      </c>
      <c r="M127" s="33">
        <f t="shared" si="11"/>
        <v>0</v>
      </c>
    </row>
    <row r="128" spans="1:13">
      <c r="A128" s="26">
        <v>384</v>
      </c>
      <c r="B128" s="27" t="s">
        <v>137</v>
      </c>
      <c r="C128" s="28">
        <v>4038</v>
      </c>
      <c r="D128" s="29">
        <v>1</v>
      </c>
      <c r="E128" s="30">
        <v>0.92970522665345567</v>
      </c>
      <c r="F128" s="31">
        <v>0.41699999999999998</v>
      </c>
      <c r="G128" s="31">
        <v>1.2589999999999999</v>
      </c>
      <c r="H128" s="32">
        <v>0.39900000000000002</v>
      </c>
      <c r="I128" s="33">
        <v>1.2050000000000001</v>
      </c>
      <c r="J128" s="32">
        <v>0.60102040816326541</v>
      </c>
      <c r="K128" s="33">
        <v>1.1562074829931974</v>
      </c>
      <c r="L128" s="32">
        <f t="shared" si="11"/>
        <v>0.20202040816326539</v>
      </c>
      <c r="M128" s="33">
        <f t="shared" si="11"/>
        <v>-4.8792517006802649E-2</v>
      </c>
    </row>
    <row r="129" spans="1:13">
      <c r="A129" s="26">
        <v>385</v>
      </c>
      <c r="B129" s="27" t="s">
        <v>138</v>
      </c>
      <c r="C129" s="28">
        <v>3077</v>
      </c>
      <c r="D129" s="29">
        <v>1</v>
      </c>
      <c r="E129" s="30">
        <v>1.018023407022107</v>
      </c>
      <c r="F129" s="31">
        <v>7.0999999999999994E-2</v>
      </c>
      <c r="G129" s="31">
        <v>4.0000000000000001E-3</v>
      </c>
      <c r="H129" s="32">
        <v>6.4000000000000001E-2</v>
      </c>
      <c r="I129" s="33">
        <v>4.0000000000000001E-3</v>
      </c>
      <c r="J129" s="32">
        <v>0.12653061224489795</v>
      </c>
      <c r="K129" s="33">
        <v>0.16326530612244897</v>
      </c>
      <c r="L129" s="32">
        <f t="shared" si="11"/>
        <v>6.2530612244897948E-2</v>
      </c>
      <c r="M129" s="33">
        <f t="shared" si="11"/>
        <v>0.15926530612244896</v>
      </c>
    </row>
    <row r="130" spans="1:13">
      <c r="A130" s="26">
        <v>386</v>
      </c>
      <c r="B130" s="27" t="s">
        <v>139</v>
      </c>
      <c r="C130" s="28">
        <v>4763</v>
      </c>
      <c r="D130" s="29">
        <v>5</v>
      </c>
      <c r="E130" s="30">
        <v>1.0849411517444301</v>
      </c>
      <c r="F130" s="31">
        <v>1.296</v>
      </c>
      <c r="G130" s="31">
        <v>0.60199999999999998</v>
      </c>
      <c r="H130" s="32">
        <v>1.27</v>
      </c>
      <c r="I130" s="33">
        <v>0.59</v>
      </c>
      <c r="J130" s="32">
        <v>1.3074074074074076</v>
      </c>
      <c r="K130" s="33">
        <v>0.54583333333333328</v>
      </c>
      <c r="L130" s="32">
        <f t="shared" si="11"/>
        <v>3.7407407407407556E-2</v>
      </c>
      <c r="M130" s="33">
        <f t="shared" si="11"/>
        <v>-4.4166666666666687E-2</v>
      </c>
    </row>
    <row r="131" spans="1:13">
      <c r="A131" s="26">
        <v>387</v>
      </c>
      <c r="B131" s="27" t="s">
        <v>140</v>
      </c>
      <c r="C131" s="28">
        <v>617</v>
      </c>
      <c r="D131" s="29">
        <v>36</v>
      </c>
      <c r="E131" s="30">
        <v>0.98759036144578272</v>
      </c>
      <c r="F131" s="31">
        <v>0.32</v>
      </c>
      <c r="G131" s="31">
        <v>0.24</v>
      </c>
      <c r="H131" s="32">
        <v>0.26700000000000002</v>
      </c>
      <c r="I131" s="33">
        <v>0.2</v>
      </c>
      <c r="J131" s="32">
        <v>0.125</v>
      </c>
      <c r="K131" s="33">
        <v>0.14999999999999997</v>
      </c>
      <c r="L131" s="32">
        <f t="shared" si="11"/>
        <v>-0.14200000000000002</v>
      </c>
      <c r="M131" s="33">
        <f t="shared" si="11"/>
        <v>-5.0000000000000044E-2</v>
      </c>
    </row>
    <row r="132" spans="1:13">
      <c r="A132" s="26">
        <v>388</v>
      </c>
      <c r="B132" s="27" t="s">
        <v>141</v>
      </c>
      <c r="C132" s="28">
        <v>2028</v>
      </c>
      <c r="D132" s="29">
        <v>8</v>
      </c>
      <c r="E132" s="30">
        <v>0.97143564356435619</v>
      </c>
      <c r="F132" s="31">
        <v>1.7999999999999999E-2</v>
      </c>
      <c r="G132" s="31">
        <v>0.16300000000000001</v>
      </c>
      <c r="H132" s="32">
        <v>1.7000000000000001E-2</v>
      </c>
      <c r="I132" s="33">
        <v>0.14599999999999999</v>
      </c>
      <c r="J132" s="32">
        <v>1.5909090909090914E-2</v>
      </c>
      <c r="K132" s="33">
        <v>0.13295454545454544</v>
      </c>
      <c r="L132" s="32">
        <f t="shared" si="11"/>
        <v>-1.0909090909090868E-3</v>
      </c>
      <c r="M132" s="33">
        <f t="shared" si="11"/>
        <v>-1.3045454545454555E-2</v>
      </c>
    </row>
    <row r="133" spans="1:13">
      <c r="A133" s="26">
        <v>389</v>
      </c>
      <c r="B133" s="27" t="s">
        <v>142</v>
      </c>
      <c r="C133" s="28">
        <v>1612</v>
      </c>
      <c r="D133" s="29">
        <v>13</v>
      </c>
      <c r="E133" s="30">
        <v>0.85637898686679215</v>
      </c>
      <c r="F133" s="31">
        <v>0.188</v>
      </c>
      <c r="G133" s="31">
        <v>0.57799999999999996</v>
      </c>
      <c r="H133" s="32">
        <v>0.17599999999999999</v>
      </c>
      <c r="I133" s="33">
        <v>0.54400000000000004</v>
      </c>
      <c r="J133" s="32">
        <v>0.13043478260869565</v>
      </c>
      <c r="K133" s="33">
        <v>0.40217391304347827</v>
      </c>
      <c r="L133" s="32">
        <f t="shared" si="11"/>
        <v>-4.5565217391304341E-2</v>
      </c>
      <c r="M133" s="33">
        <f t="shared" si="11"/>
        <v>-0.14182608695652177</v>
      </c>
    </row>
    <row r="134" spans="1:13">
      <c r="A134" s="26">
        <v>390</v>
      </c>
      <c r="B134" s="27" t="s">
        <v>143</v>
      </c>
      <c r="C134" s="28">
        <v>2337</v>
      </c>
      <c r="D134" s="29">
        <v>18</v>
      </c>
      <c r="E134" s="30">
        <v>1.0911082363087541</v>
      </c>
      <c r="F134" s="31">
        <v>8.0000000000000002E-3</v>
      </c>
      <c r="G134" s="31">
        <v>7.6999999999999999E-2</v>
      </c>
      <c r="H134" s="32">
        <v>7.0000000000000001E-3</v>
      </c>
      <c r="I134" s="33">
        <v>7.3999999999999996E-2</v>
      </c>
      <c r="J134" s="32">
        <v>0.17343749999999999</v>
      </c>
      <c r="K134" s="33">
        <v>0.25468749999999996</v>
      </c>
      <c r="L134" s="32">
        <f t="shared" si="11"/>
        <v>0.16643749999999999</v>
      </c>
      <c r="M134" s="33">
        <f t="shared" si="11"/>
        <v>0.18068749999999995</v>
      </c>
    </row>
    <row r="135" spans="1:13">
      <c r="A135" s="26">
        <v>392</v>
      </c>
      <c r="B135" s="27" t="s">
        <v>144</v>
      </c>
      <c r="C135" s="28">
        <v>371</v>
      </c>
      <c r="D135" s="29">
        <v>0</v>
      </c>
      <c r="E135" s="30">
        <v>1.0979514824797847</v>
      </c>
      <c r="F135" s="31">
        <v>0.05</v>
      </c>
      <c r="G135" s="31">
        <v>0.45</v>
      </c>
      <c r="H135" s="32">
        <v>0.05</v>
      </c>
      <c r="I135" s="33">
        <v>0.45</v>
      </c>
      <c r="J135" s="32">
        <v>2.8571428571428564E-2</v>
      </c>
      <c r="K135" s="33">
        <v>0.25714285714285712</v>
      </c>
      <c r="L135" s="32">
        <f t="shared" ref="L135:M198" si="12">J135-H135</f>
        <v>-2.1428571428571439E-2</v>
      </c>
      <c r="M135" s="33">
        <f t="shared" si="12"/>
        <v>-0.19285714285714289</v>
      </c>
    </row>
    <row r="136" spans="1:13">
      <c r="A136" s="26">
        <v>394</v>
      </c>
      <c r="B136" s="27" t="s">
        <v>145</v>
      </c>
      <c r="C136" s="28">
        <v>1264</v>
      </c>
      <c r="D136" s="29">
        <v>28</v>
      </c>
      <c r="E136" s="30">
        <v>1.0674271844660195</v>
      </c>
      <c r="F136" s="31">
        <v>3.3000000000000002E-2</v>
      </c>
      <c r="G136" s="31">
        <v>0.113</v>
      </c>
      <c r="H136" s="32">
        <v>3.1E-2</v>
      </c>
      <c r="I136" s="33">
        <v>0.104</v>
      </c>
      <c r="J136" s="32">
        <v>2.6666666666666661E-2</v>
      </c>
      <c r="K136" s="33">
        <v>0.09</v>
      </c>
      <c r="L136" s="32">
        <f t="shared" si="12"/>
        <v>-4.3333333333333383E-3</v>
      </c>
      <c r="M136" s="33">
        <f t="shared" si="12"/>
        <v>-1.3999999999999999E-2</v>
      </c>
    </row>
    <row r="137" spans="1:13">
      <c r="A137" s="26">
        <v>401</v>
      </c>
      <c r="B137" s="27" t="s">
        <v>146</v>
      </c>
      <c r="C137" s="28">
        <v>1793</v>
      </c>
      <c r="D137" s="29">
        <v>0</v>
      </c>
      <c r="E137" s="30">
        <v>1.0322587841606243</v>
      </c>
      <c r="F137" s="31">
        <v>8.2000000000000003E-2</v>
      </c>
      <c r="G137" s="31">
        <v>3.9E-2</v>
      </c>
      <c r="H137" s="32">
        <v>8.2000000000000003E-2</v>
      </c>
      <c r="I137" s="33">
        <v>3.9E-2</v>
      </c>
      <c r="J137" s="32">
        <v>8.1578947368421043E-2</v>
      </c>
      <c r="K137" s="33">
        <v>3.9473684210526314E-2</v>
      </c>
      <c r="L137" s="32">
        <f t="shared" si="12"/>
        <v>-4.2105263157896089E-4</v>
      </c>
      <c r="M137" s="33">
        <f t="shared" si="12"/>
        <v>4.7368421052631365E-4</v>
      </c>
    </row>
    <row r="138" spans="1:13">
      <c r="A138" s="26">
        <v>402</v>
      </c>
      <c r="B138" s="27" t="s">
        <v>147</v>
      </c>
      <c r="C138" s="28">
        <v>2380</v>
      </c>
      <c r="D138" s="29">
        <v>2</v>
      </c>
      <c r="E138" s="30">
        <v>1.0999579478553414</v>
      </c>
      <c r="F138" s="31">
        <v>0.36699999999999999</v>
      </c>
      <c r="G138" s="31">
        <v>0.28000000000000003</v>
      </c>
      <c r="H138" s="32">
        <v>0.35199999999999998</v>
      </c>
      <c r="I138" s="33">
        <v>0.26900000000000002</v>
      </c>
      <c r="J138" s="32">
        <v>0.29137931034482761</v>
      </c>
      <c r="K138" s="33">
        <v>0.22241379310344825</v>
      </c>
      <c r="L138" s="32">
        <f t="shared" si="12"/>
        <v>-6.0620689655172366E-2</v>
      </c>
      <c r="M138" s="33">
        <f t="shared" si="12"/>
        <v>-4.6586206896551768E-2</v>
      </c>
    </row>
    <row r="139" spans="1:13">
      <c r="A139" s="26">
        <v>405</v>
      </c>
      <c r="B139" s="27" t="s">
        <v>148</v>
      </c>
      <c r="C139" s="28">
        <v>2605</v>
      </c>
      <c r="D139" s="29">
        <v>0</v>
      </c>
      <c r="E139" s="30">
        <v>0.93487140115163159</v>
      </c>
      <c r="F139" s="31">
        <v>0.13900000000000001</v>
      </c>
      <c r="G139" s="31">
        <v>0.187</v>
      </c>
      <c r="H139" s="32">
        <v>0.13900000000000001</v>
      </c>
      <c r="I139" s="33">
        <v>0.187</v>
      </c>
      <c r="J139" s="32">
        <v>0.16166666666666665</v>
      </c>
      <c r="K139" s="33">
        <v>0.17250000000000001</v>
      </c>
      <c r="L139" s="32">
        <f t="shared" si="12"/>
        <v>2.2666666666666641E-2</v>
      </c>
      <c r="M139" s="33">
        <f t="shared" si="12"/>
        <v>-1.4499999999999985E-2</v>
      </c>
    </row>
    <row r="140" spans="1:13">
      <c r="A140" s="26">
        <v>408</v>
      </c>
      <c r="B140" s="27" t="s">
        <v>149</v>
      </c>
      <c r="C140" s="28">
        <v>1984</v>
      </c>
      <c r="D140" s="29">
        <v>6</v>
      </c>
      <c r="E140" s="30">
        <v>1.012280080889788</v>
      </c>
      <c r="F140" s="31">
        <v>0.10199999999999999</v>
      </c>
      <c r="G140" s="31">
        <v>8.9999999999999993E-3</v>
      </c>
      <c r="H140" s="32">
        <v>0.10199999999999999</v>
      </c>
      <c r="I140" s="33">
        <v>8.9999999999999993E-3</v>
      </c>
      <c r="J140" s="32">
        <v>8.269230769230769E-2</v>
      </c>
      <c r="K140" s="33">
        <v>7.2115384615384619E-3</v>
      </c>
      <c r="L140" s="32">
        <f t="shared" si="12"/>
        <v>-1.9307692307692303E-2</v>
      </c>
      <c r="M140" s="33">
        <f t="shared" si="12"/>
        <v>-1.7884615384615374E-3</v>
      </c>
    </row>
    <row r="141" spans="1:13">
      <c r="A141" s="26">
        <v>409</v>
      </c>
      <c r="B141" s="27" t="s">
        <v>150</v>
      </c>
      <c r="C141" s="28">
        <v>5017</v>
      </c>
      <c r="D141" s="29">
        <v>9</v>
      </c>
      <c r="E141" s="30">
        <v>1.053466453674121</v>
      </c>
      <c r="F141" s="31">
        <v>0.13100000000000001</v>
      </c>
      <c r="G141" s="31">
        <v>0.15</v>
      </c>
      <c r="H141" s="32">
        <v>0.125</v>
      </c>
      <c r="I141" s="33">
        <v>0.14199999999999999</v>
      </c>
      <c r="J141" s="32">
        <v>0.20352941176470585</v>
      </c>
      <c r="K141" s="33">
        <v>0.17372549019607841</v>
      </c>
      <c r="L141" s="32">
        <f t="shared" si="12"/>
        <v>7.8529411764705848E-2</v>
      </c>
      <c r="M141" s="33">
        <f t="shared" si="12"/>
        <v>3.1725490196078426E-2</v>
      </c>
    </row>
    <row r="142" spans="1:13">
      <c r="A142" s="26">
        <v>410</v>
      </c>
      <c r="B142" s="27" t="s">
        <v>151</v>
      </c>
      <c r="C142" s="28">
        <v>3515</v>
      </c>
      <c r="D142" s="29">
        <v>10</v>
      </c>
      <c r="E142" s="30">
        <v>1.1472524964336668</v>
      </c>
      <c r="F142" s="31">
        <v>0</v>
      </c>
      <c r="G142" s="31">
        <v>0.11799999999999999</v>
      </c>
      <c r="H142" s="32">
        <v>0</v>
      </c>
      <c r="I142" s="33">
        <v>0.115</v>
      </c>
      <c r="J142" s="32">
        <v>0</v>
      </c>
      <c r="K142" s="33">
        <v>9.3877551020408151E-2</v>
      </c>
      <c r="L142" s="32">
        <f t="shared" si="12"/>
        <v>0</v>
      </c>
      <c r="M142" s="33">
        <f t="shared" si="12"/>
        <v>-2.1122448979591854E-2</v>
      </c>
    </row>
    <row r="143" spans="1:13">
      <c r="A143" s="26">
        <v>411</v>
      </c>
      <c r="B143" s="27" t="s">
        <v>152</v>
      </c>
      <c r="C143" s="28">
        <v>2368</v>
      </c>
      <c r="D143" s="29">
        <v>2</v>
      </c>
      <c r="E143" s="30">
        <v>1.0877937447168222</v>
      </c>
      <c r="F143" s="31">
        <v>6.5000000000000002E-2</v>
      </c>
      <c r="G143" s="31">
        <v>0.27500000000000002</v>
      </c>
      <c r="H143" s="32">
        <v>6.5000000000000002E-2</v>
      </c>
      <c r="I143" s="33">
        <v>0.27500000000000002</v>
      </c>
      <c r="J143" s="32">
        <v>5.8823529411764705E-2</v>
      </c>
      <c r="K143" s="33">
        <v>0.2610294117647059</v>
      </c>
      <c r="L143" s="32">
        <f t="shared" si="12"/>
        <v>-6.1764705882352972E-3</v>
      </c>
      <c r="M143" s="33">
        <f t="shared" si="12"/>
        <v>-1.3970588235294124E-2</v>
      </c>
    </row>
    <row r="144" spans="1:13">
      <c r="A144" s="26">
        <v>412</v>
      </c>
      <c r="B144" s="27" t="s">
        <v>153</v>
      </c>
      <c r="C144" s="28">
        <v>1502</v>
      </c>
      <c r="D144" s="29">
        <v>23</v>
      </c>
      <c r="E144" s="30">
        <v>0.99525354969574042</v>
      </c>
      <c r="F144" s="31">
        <v>0.38900000000000001</v>
      </c>
      <c r="G144" s="31">
        <v>0.496</v>
      </c>
      <c r="H144" s="32">
        <v>0.36299999999999999</v>
      </c>
      <c r="I144" s="33">
        <v>0.496</v>
      </c>
      <c r="J144" s="32">
        <v>0.36333333333333334</v>
      </c>
      <c r="K144" s="33">
        <v>0.42999999999999994</v>
      </c>
      <c r="L144" s="32">
        <f t="shared" si="12"/>
        <v>3.3333333333335213E-4</v>
      </c>
      <c r="M144" s="33">
        <f t="shared" si="12"/>
        <v>-6.6000000000000059E-2</v>
      </c>
    </row>
    <row r="145" spans="1:13">
      <c r="A145" s="26">
        <v>413</v>
      </c>
      <c r="B145" s="27" t="s">
        <v>154</v>
      </c>
      <c r="C145" s="28">
        <v>2300</v>
      </c>
      <c r="D145" s="29">
        <v>12</v>
      </c>
      <c r="E145" s="30">
        <v>1.0754195804195803</v>
      </c>
      <c r="F145" s="31">
        <v>0.16900000000000001</v>
      </c>
      <c r="G145" s="31">
        <v>0.10299999999999999</v>
      </c>
      <c r="H145" s="32">
        <v>0.16900000000000001</v>
      </c>
      <c r="I145" s="33">
        <v>0.10299999999999999</v>
      </c>
      <c r="J145" s="32">
        <v>0.16296296296296298</v>
      </c>
      <c r="K145" s="33">
        <v>9.938271604938273E-2</v>
      </c>
      <c r="L145" s="32">
        <f t="shared" si="12"/>
        <v>-6.0370370370370352E-3</v>
      </c>
      <c r="M145" s="33">
        <f t="shared" si="12"/>
        <v>-3.6172839506172644E-3</v>
      </c>
    </row>
    <row r="146" spans="1:13">
      <c r="A146" s="26">
        <v>414</v>
      </c>
      <c r="B146" s="27" t="s">
        <v>155</v>
      </c>
      <c r="C146" s="28">
        <v>561</v>
      </c>
      <c r="D146" s="29">
        <v>0</v>
      </c>
      <c r="E146" s="30">
        <v>1.1570409982174688</v>
      </c>
      <c r="F146" s="31">
        <v>0</v>
      </c>
      <c r="G146" s="31">
        <v>0</v>
      </c>
      <c r="H146" s="32">
        <v>0</v>
      </c>
      <c r="I146" s="33">
        <v>0</v>
      </c>
      <c r="J146" s="32">
        <v>3.8888888888888896E-2</v>
      </c>
      <c r="K146" s="33">
        <v>0.26666666666666672</v>
      </c>
      <c r="L146" s="32">
        <f t="shared" si="12"/>
        <v>3.8888888888888896E-2</v>
      </c>
      <c r="M146" s="33">
        <f t="shared" si="12"/>
        <v>0.26666666666666672</v>
      </c>
    </row>
    <row r="147" spans="1:13">
      <c r="A147" s="26">
        <v>416</v>
      </c>
      <c r="B147" s="27" t="s">
        <v>156</v>
      </c>
      <c r="C147" s="28">
        <v>9537</v>
      </c>
      <c r="D147" s="29">
        <v>22</v>
      </c>
      <c r="E147" s="30">
        <v>0.91614398318444568</v>
      </c>
      <c r="F147" s="31">
        <v>0.154</v>
      </c>
      <c r="G147" s="31">
        <v>0.374</v>
      </c>
      <c r="H147" s="32">
        <v>0.15</v>
      </c>
      <c r="I147" s="33">
        <v>0.36699999999999999</v>
      </c>
      <c r="J147" s="32">
        <v>0.14237288135593223</v>
      </c>
      <c r="K147" s="33">
        <v>0.33280367231638425</v>
      </c>
      <c r="L147" s="32">
        <f t="shared" si="12"/>
        <v>-7.6271186440677596E-3</v>
      </c>
      <c r="M147" s="33">
        <f t="shared" si="12"/>
        <v>-3.4196327683615746E-2</v>
      </c>
    </row>
    <row r="148" spans="1:13">
      <c r="A148" s="26">
        <v>418</v>
      </c>
      <c r="B148" s="27" t="s">
        <v>157</v>
      </c>
      <c r="C148" s="28">
        <v>1319</v>
      </c>
      <c r="D148" s="29">
        <v>15</v>
      </c>
      <c r="E148" s="30">
        <v>1.1050690184049079</v>
      </c>
      <c r="F148" s="31">
        <v>0.16900000000000001</v>
      </c>
      <c r="G148" s="31">
        <v>0</v>
      </c>
      <c r="H148" s="32">
        <v>0.157</v>
      </c>
      <c r="I148" s="33">
        <v>0</v>
      </c>
      <c r="J148" s="32">
        <v>0.16250000000000001</v>
      </c>
      <c r="K148" s="33">
        <v>0.25625000000000003</v>
      </c>
      <c r="L148" s="32">
        <f t="shared" si="12"/>
        <v>5.5000000000000049E-3</v>
      </c>
      <c r="M148" s="33">
        <f t="shared" si="12"/>
        <v>0.25625000000000003</v>
      </c>
    </row>
    <row r="149" spans="1:13">
      <c r="A149" s="26">
        <v>422</v>
      </c>
      <c r="B149" s="27" t="s">
        <v>158</v>
      </c>
      <c r="C149" s="28">
        <v>6282</v>
      </c>
      <c r="D149" s="29">
        <v>21</v>
      </c>
      <c r="E149" s="30">
        <v>0.95675770643667191</v>
      </c>
      <c r="F149" s="31">
        <v>0.63100000000000001</v>
      </c>
      <c r="G149" s="31">
        <v>0.66500000000000004</v>
      </c>
      <c r="H149" s="32">
        <v>0.622</v>
      </c>
      <c r="I149" s="33">
        <v>0.65600000000000003</v>
      </c>
      <c r="J149" s="32">
        <v>0.85188679245283017</v>
      </c>
      <c r="K149" s="33">
        <v>0.48974056603773586</v>
      </c>
      <c r="L149" s="32">
        <f t="shared" si="12"/>
        <v>0.22988679245283017</v>
      </c>
      <c r="M149" s="33">
        <f t="shared" si="12"/>
        <v>-0.16625943396226417</v>
      </c>
    </row>
    <row r="150" spans="1:13">
      <c r="A150" s="26">
        <v>424</v>
      </c>
      <c r="B150" s="27" t="s">
        <v>159</v>
      </c>
      <c r="C150" s="28">
        <v>2217</v>
      </c>
      <c r="D150" s="29">
        <v>1</v>
      </c>
      <c r="E150" s="30">
        <v>1.0443050541516248</v>
      </c>
      <c r="F150" s="31">
        <v>6.5000000000000002E-2</v>
      </c>
      <c r="G150" s="31">
        <v>2.3E-2</v>
      </c>
      <c r="H150" s="32">
        <v>6.5000000000000002E-2</v>
      </c>
      <c r="I150" s="33">
        <v>2.3E-2</v>
      </c>
      <c r="J150" s="32">
        <v>5.4838709677419363E-2</v>
      </c>
      <c r="K150" s="33">
        <v>1.935483870967742E-2</v>
      </c>
      <c r="L150" s="32">
        <f t="shared" si="12"/>
        <v>-1.0161290322580639E-2</v>
      </c>
      <c r="M150" s="33">
        <f t="shared" si="12"/>
        <v>-3.6451612903225794E-3</v>
      </c>
    </row>
    <row r="151" spans="1:13">
      <c r="A151" s="26">
        <v>427</v>
      </c>
      <c r="B151" s="27" t="s">
        <v>160</v>
      </c>
      <c r="C151" s="28">
        <v>5988</v>
      </c>
      <c r="D151" s="29">
        <v>6</v>
      </c>
      <c r="E151" s="30">
        <v>0.96492143095954541</v>
      </c>
      <c r="F151" s="31">
        <v>0.17199999999999999</v>
      </c>
      <c r="G151" s="31">
        <v>0.28899999999999998</v>
      </c>
      <c r="H151" s="32">
        <v>0.16900000000000001</v>
      </c>
      <c r="I151" s="33">
        <v>0.28499999999999998</v>
      </c>
      <c r="J151" s="32">
        <v>0.13316326530612241</v>
      </c>
      <c r="K151" s="33">
        <v>0.26403061224489793</v>
      </c>
      <c r="L151" s="32">
        <f t="shared" si="12"/>
        <v>-3.5836734693877603E-2</v>
      </c>
      <c r="M151" s="33">
        <f t="shared" si="12"/>
        <v>-2.0969387755102042E-2</v>
      </c>
    </row>
    <row r="152" spans="1:13">
      <c r="A152" s="26">
        <v>429</v>
      </c>
      <c r="B152" s="27" t="s">
        <v>161</v>
      </c>
      <c r="C152" s="28">
        <v>3126</v>
      </c>
      <c r="D152" s="29">
        <v>7</v>
      </c>
      <c r="E152" s="30">
        <v>1.0275312600192377</v>
      </c>
      <c r="F152" s="31">
        <v>1.7450000000000001</v>
      </c>
      <c r="G152" s="31">
        <v>2.9929999999999999</v>
      </c>
      <c r="H152" s="32">
        <v>1.726</v>
      </c>
      <c r="I152" s="33">
        <v>2.9929999999999999</v>
      </c>
      <c r="J152" s="32">
        <v>1.4769230769230772</v>
      </c>
      <c r="K152" s="33">
        <v>2.4560897435897431</v>
      </c>
      <c r="L152" s="32">
        <f t="shared" si="12"/>
        <v>-0.24907692307692275</v>
      </c>
      <c r="M152" s="33">
        <f t="shared" si="12"/>
        <v>-0.5369102564102568</v>
      </c>
    </row>
    <row r="153" spans="1:13">
      <c r="A153" s="26">
        <v>430</v>
      </c>
      <c r="B153" s="27" t="s">
        <v>162</v>
      </c>
      <c r="C153" s="28">
        <v>1569</v>
      </c>
      <c r="D153" s="29">
        <v>15</v>
      </c>
      <c r="E153" s="30">
        <v>1.027857142857143</v>
      </c>
      <c r="F153" s="31">
        <v>4.1000000000000002E-2</v>
      </c>
      <c r="G153" s="31">
        <v>0.28199999999999997</v>
      </c>
      <c r="H153" s="32">
        <v>4.1000000000000002E-2</v>
      </c>
      <c r="I153" s="33">
        <v>0.28199999999999997</v>
      </c>
      <c r="J153" s="32">
        <v>4.1176470588235294E-2</v>
      </c>
      <c r="K153" s="33">
        <v>0.28235294117647058</v>
      </c>
      <c r="L153" s="32">
        <f t="shared" si="12"/>
        <v>1.7647058823529183E-4</v>
      </c>
      <c r="M153" s="33">
        <f t="shared" si="12"/>
        <v>3.5294117647061141E-4</v>
      </c>
    </row>
    <row r="154" spans="1:13">
      <c r="A154" s="26">
        <v>431</v>
      </c>
      <c r="B154" s="27" t="s">
        <v>163</v>
      </c>
      <c r="C154" s="28">
        <v>3152</v>
      </c>
      <c r="D154" s="29">
        <v>11</v>
      </c>
      <c r="E154" s="30">
        <v>1.0882776185928051</v>
      </c>
      <c r="F154" s="31">
        <v>0.13900000000000001</v>
      </c>
      <c r="G154" s="31">
        <v>0.53300000000000003</v>
      </c>
      <c r="H154" s="32">
        <v>0.13</v>
      </c>
      <c r="I154" s="33">
        <v>0.501</v>
      </c>
      <c r="J154" s="32">
        <v>0.11025641025641028</v>
      </c>
      <c r="K154" s="33">
        <v>0.42403846153846159</v>
      </c>
      <c r="L154" s="32">
        <f t="shared" si="12"/>
        <v>-1.9743589743589723E-2</v>
      </c>
      <c r="M154" s="33">
        <f t="shared" si="12"/>
        <v>-7.6961538461538415E-2</v>
      </c>
    </row>
    <row r="155" spans="1:13">
      <c r="A155" s="26">
        <v>433</v>
      </c>
      <c r="B155" s="27" t="s">
        <v>164</v>
      </c>
      <c r="C155" s="28">
        <v>896</v>
      </c>
      <c r="D155" s="29">
        <v>0</v>
      </c>
      <c r="E155" s="30">
        <v>1.0730133928571433</v>
      </c>
      <c r="F155" s="31">
        <v>0</v>
      </c>
      <c r="G155" s="31">
        <v>0</v>
      </c>
      <c r="H155" s="32">
        <v>0</v>
      </c>
      <c r="I155" s="33">
        <v>0</v>
      </c>
      <c r="J155" s="32">
        <v>0</v>
      </c>
      <c r="K155" s="33">
        <v>0</v>
      </c>
      <c r="L155" s="32">
        <f t="shared" si="12"/>
        <v>0</v>
      </c>
      <c r="M155" s="33">
        <f t="shared" si="12"/>
        <v>0</v>
      </c>
    </row>
    <row r="156" spans="1:13">
      <c r="A156" s="26">
        <v>450</v>
      </c>
      <c r="B156" s="27" t="s">
        <v>165</v>
      </c>
      <c r="C156" s="28">
        <v>2828</v>
      </c>
      <c r="D156" s="29">
        <v>9</v>
      </c>
      <c r="E156" s="30">
        <v>1.1172543455125925</v>
      </c>
      <c r="F156" s="31">
        <v>0.42899999999999999</v>
      </c>
      <c r="G156" s="31">
        <v>0.46500000000000002</v>
      </c>
      <c r="H156" s="32">
        <v>0.42899999999999999</v>
      </c>
      <c r="I156" s="33">
        <v>0.46500000000000002</v>
      </c>
      <c r="J156" s="32">
        <v>0.37999999999999989</v>
      </c>
      <c r="K156" s="33">
        <v>0.41142857142857137</v>
      </c>
      <c r="L156" s="32">
        <f t="shared" si="12"/>
        <v>-4.9000000000000099E-2</v>
      </c>
      <c r="M156" s="33">
        <f t="shared" si="12"/>
        <v>-5.3571428571428659E-2</v>
      </c>
    </row>
    <row r="157" spans="1:13">
      <c r="A157" s="26">
        <v>451</v>
      </c>
      <c r="B157" s="27" t="s">
        <v>166</v>
      </c>
      <c r="C157" s="28">
        <v>2180</v>
      </c>
      <c r="D157" s="29">
        <v>3</v>
      </c>
      <c r="E157" s="30">
        <v>1.0507303628847044</v>
      </c>
      <c r="F157" s="31">
        <v>0.111</v>
      </c>
      <c r="G157" s="31">
        <v>0.104</v>
      </c>
      <c r="H157" s="32">
        <v>0.111</v>
      </c>
      <c r="I157" s="33">
        <v>0.104</v>
      </c>
      <c r="J157" s="32">
        <v>9.8076923076923075E-2</v>
      </c>
      <c r="K157" s="33">
        <v>9.2307692307692299E-2</v>
      </c>
      <c r="L157" s="32">
        <f t="shared" si="12"/>
        <v>-1.2923076923076926E-2</v>
      </c>
      <c r="M157" s="33">
        <f t="shared" si="12"/>
        <v>-1.1692307692307696E-2</v>
      </c>
    </row>
    <row r="158" spans="1:13">
      <c r="A158" s="26">
        <v>452</v>
      </c>
      <c r="B158" s="27" t="s">
        <v>167</v>
      </c>
      <c r="C158" s="28">
        <v>2033</v>
      </c>
      <c r="D158" s="29">
        <v>5</v>
      </c>
      <c r="E158" s="30">
        <v>1.0499704142011834</v>
      </c>
      <c r="F158" s="31">
        <v>0.114</v>
      </c>
      <c r="G158" s="31">
        <v>0.499</v>
      </c>
      <c r="H158" s="32">
        <v>0.114</v>
      </c>
      <c r="I158" s="33">
        <v>0.499</v>
      </c>
      <c r="J158" s="32">
        <v>9.2307692307692327E-2</v>
      </c>
      <c r="K158" s="33">
        <v>0.41570512820512823</v>
      </c>
      <c r="L158" s="32">
        <f t="shared" si="12"/>
        <v>-2.1692307692307677E-2</v>
      </c>
      <c r="M158" s="33">
        <f t="shared" si="12"/>
        <v>-8.3294871794871772E-2</v>
      </c>
    </row>
    <row r="159" spans="1:13">
      <c r="A159" s="26">
        <v>462</v>
      </c>
      <c r="B159" s="39" t="s">
        <v>168</v>
      </c>
      <c r="C159" s="28">
        <v>1318</v>
      </c>
      <c r="D159" s="29">
        <v>1</v>
      </c>
      <c r="E159" s="30">
        <v>0.9010933940774486</v>
      </c>
      <c r="F159" s="31">
        <v>3.1E-2</v>
      </c>
      <c r="G159" s="31">
        <v>0</v>
      </c>
      <c r="H159" s="32">
        <v>3.1E-2</v>
      </c>
      <c r="I159" s="33">
        <v>0</v>
      </c>
      <c r="J159" s="32">
        <v>1.2121212121212118E-2</v>
      </c>
      <c r="K159" s="33">
        <v>2.2727272727272728E-2</v>
      </c>
      <c r="L159" s="32">
        <f t="shared" si="12"/>
        <v>-1.8878787878787884E-2</v>
      </c>
      <c r="M159" s="33">
        <f t="shared" si="12"/>
        <v>2.2727272727272728E-2</v>
      </c>
    </row>
    <row r="160" spans="1:13">
      <c r="A160" s="26">
        <v>465</v>
      </c>
      <c r="B160" s="27" t="s">
        <v>169</v>
      </c>
      <c r="C160" s="28">
        <v>4214</v>
      </c>
      <c r="D160" s="29">
        <v>62</v>
      </c>
      <c r="E160" s="30">
        <v>1.0263511560693652</v>
      </c>
      <c r="F160" s="31">
        <v>0.184</v>
      </c>
      <c r="G160" s="31">
        <v>0.18099999999999999</v>
      </c>
      <c r="H160" s="32">
        <v>0.16500000000000001</v>
      </c>
      <c r="I160" s="33">
        <v>0.16300000000000001</v>
      </c>
      <c r="J160" s="32">
        <v>0.16250000000000003</v>
      </c>
      <c r="K160" s="33">
        <v>0.15352564102564104</v>
      </c>
      <c r="L160" s="32">
        <f t="shared" si="12"/>
        <v>-2.4999999999999745E-3</v>
      </c>
      <c r="M160" s="33">
        <f t="shared" si="12"/>
        <v>-9.4743589743589707E-3</v>
      </c>
    </row>
    <row r="161" spans="1:13">
      <c r="A161" s="26">
        <v>481</v>
      </c>
      <c r="B161" s="27" t="s">
        <v>170</v>
      </c>
      <c r="C161" s="28">
        <v>3328</v>
      </c>
      <c r="D161" s="29">
        <v>14</v>
      </c>
      <c r="E161" s="30">
        <v>1.0456035003017508</v>
      </c>
      <c r="F161" s="31">
        <v>0.109</v>
      </c>
      <c r="G161" s="31">
        <v>0.108</v>
      </c>
      <c r="H161" s="32">
        <v>0.109</v>
      </c>
      <c r="I161" s="33">
        <v>0.108</v>
      </c>
      <c r="J161" s="32">
        <v>9.6666666666666665E-2</v>
      </c>
      <c r="K161" s="33">
        <v>0.10740740740740742</v>
      </c>
      <c r="L161" s="32">
        <f t="shared" si="12"/>
        <v>-1.2333333333333335E-2</v>
      </c>
      <c r="M161" s="33">
        <f t="shared" si="12"/>
        <v>-5.9259259259257513E-4</v>
      </c>
    </row>
    <row r="162" spans="1:13">
      <c r="A162" s="26">
        <v>482</v>
      </c>
      <c r="B162" s="39" t="s">
        <v>171</v>
      </c>
      <c r="C162" s="28">
        <v>1989</v>
      </c>
      <c r="D162" s="29">
        <v>0</v>
      </c>
      <c r="E162" s="30">
        <v>1.0670286576168917</v>
      </c>
      <c r="F162" s="31">
        <v>0.22600000000000001</v>
      </c>
      <c r="G162" s="31">
        <v>0.247</v>
      </c>
      <c r="H162" s="32">
        <v>0.22600000000000001</v>
      </c>
      <c r="I162" s="33">
        <v>0.247</v>
      </c>
      <c r="J162" s="32">
        <v>0.20606060606060603</v>
      </c>
      <c r="K162" s="33">
        <v>0.26729797979797981</v>
      </c>
      <c r="L162" s="32">
        <f t="shared" si="12"/>
        <v>-1.9939393939393979E-2</v>
      </c>
      <c r="M162" s="33">
        <f t="shared" si="12"/>
        <v>2.0297979797979815E-2</v>
      </c>
    </row>
    <row r="163" spans="1:13">
      <c r="A163" s="26">
        <v>483</v>
      </c>
      <c r="B163" s="27" t="s">
        <v>172</v>
      </c>
      <c r="C163" s="28">
        <v>4055</v>
      </c>
      <c r="D163" s="29">
        <v>37</v>
      </c>
      <c r="E163" s="30">
        <v>1.0419661523145856</v>
      </c>
      <c r="F163" s="31">
        <v>0.02</v>
      </c>
      <c r="G163" s="31">
        <v>0.42299999999999999</v>
      </c>
      <c r="H163" s="32">
        <v>1.9E-2</v>
      </c>
      <c r="I163" s="33">
        <v>0.41299999999999998</v>
      </c>
      <c r="J163" s="32">
        <v>1.8604651162790697E-2</v>
      </c>
      <c r="K163" s="33">
        <v>0.40348837209302318</v>
      </c>
      <c r="L163" s="32">
        <f t="shared" si="12"/>
        <v>-3.9534883720930211E-4</v>
      </c>
      <c r="M163" s="33">
        <f t="shared" si="12"/>
        <v>-9.5116279069767939E-3</v>
      </c>
    </row>
    <row r="164" spans="1:13">
      <c r="A164" s="26">
        <v>501</v>
      </c>
      <c r="B164" s="27" t="s">
        <v>173</v>
      </c>
      <c r="C164" s="28">
        <v>1617</v>
      </c>
      <c r="D164" s="29">
        <v>0</v>
      </c>
      <c r="E164" s="30">
        <v>1.1959616573902294</v>
      </c>
      <c r="F164" s="31">
        <v>0.43099999999999999</v>
      </c>
      <c r="G164" s="31">
        <v>0.85599999999999998</v>
      </c>
      <c r="H164" s="32">
        <v>0.379</v>
      </c>
      <c r="I164" s="33">
        <v>0.81</v>
      </c>
      <c r="J164" s="32">
        <v>0.40789473684210525</v>
      </c>
      <c r="K164" s="33">
        <v>0.81052631578947365</v>
      </c>
      <c r="L164" s="32">
        <f t="shared" si="12"/>
        <v>2.8894736842105251E-2</v>
      </c>
      <c r="M164" s="33">
        <f t="shared" si="12"/>
        <v>5.2631578947359703E-4</v>
      </c>
    </row>
    <row r="165" spans="1:13">
      <c r="A165" s="26">
        <v>502</v>
      </c>
      <c r="B165" s="27" t="s">
        <v>174</v>
      </c>
      <c r="C165" s="28">
        <v>2858</v>
      </c>
      <c r="D165" s="29">
        <v>7</v>
      </c>
      <c r="E165" s="30">
        <v>1.0274359873728518</v>
      </c>
      <c r="F165" s="31">
        <v>0.185</v>
      </c>
      <c r="G165" s="31">
        <v>0.4</v>
      </c>
      <c r="H165" s="32">
        <v>0.18</v>
      </c>
      <c r="I165" s="33">
        <v>0.38800000000000001</v>
      </c>
      <c r="J165" s="32">
        <v>0.17638888888888887</v>
      </c>
      <c r="K165" s="33">
        <v>0.40902777777777782</v>
      </c>
      <c r="L165" s="32">
        <f t="shared" si="12"/>
        <v>-3.6111111111111205E-3</v>
      </c>
      <c r="M165" s="33">
        <f t="shared" si="12"/>
        <v>2.1027777777777812E-2</v>
      </c>
    </row>
    <row r="166" spans="1:13">
      <c r="A166" s="26">
        <v>503</v>
      </c>
      <c r="B166" s="27" t="s">
        <v>175</v>
      </c>
      <c r="C166" s="28">
        <v>2555</v>
      </c>
      <c r="D166" s="29">
        <v>1</v>
      </c>
      <c r="E166" s="30">
        <v>0.94031323414252166</v>
      </c>
      <c r="F166" s="31">
        <v>0.185</v>
      </c>
      <c r="G166" s="31">
        <v>0.17599999999999999</v>
      </c>
      <c r="H166" s="32">
        <v>0.17899999999999999</v>
      </c>
      <c r="I166" s="33">
        <v>0.17</v>
      </c>
      <c r="J166" s="32">
        <v>0.24193548387096775</v>
      </c>
      <c r="K166" s="33">
        <v>0.34677419354838712</v>
      </c>
      <c r="L166" s="32">
        <f t="shared" si="12"/>
        <v>6.2935483870967757E-2</v>
      </c>
      <c r="M166" s="33">
        <f t="shared" si="12"/>
        <v>0.17677419354838711</v>
      </c>
    </row>
    <row r="167" spans="1:13">
      <c r="A167" s="26">
        <v>505</v>
      </c>
      <c r="B167" s="27" t="s">
        <v>176</v>
      </c>
      <c r="C167" s="28">
        <v>2082</v>
      </c>
      <c r="D167" s="29">
        <v>3</v>
      </c>
      <c r="E167" s="30">
        <v>1.0251803751803754</v>
      </c>
      <c r="F167" s="31">
        <v>0</v>
      </c>
      <c r="G167" s="31">
        <v>8.2000000000000003E-2</v>
      </c>
      <c r="H167" s="32">
        <v>0</v>
      </c>
      <c r="I167" s="33">
        <v>7.1999999999999995E-2</v>
      </c>
      <c r="J167" s="32">
        <v>0</v>
      </c>
      <c r="K167" s="33">
        <v>8.1521739130434784E-2</v>
      </c>
      <c r="L167" s="32">
        <f t="shared" si="12"/>
        <v>0</v>
      </c>
      <c r="M167" s="33">
        <f t="shared" si="12"/>
        <v>9.5217391304347893E-3</v>
      </c>
    </row>
    <row r="168" spans="1:13">
      <c r="A168" s="26">
        <v>508</v>
      </c>
      <c r="B168" s="27" t="s">
        <v>177</v>
      </c>
      <c r="C168" s="28">
        <v>5500</v>
      </c>
      <c r="D168" s="29">
        <v>16</v>
      </c>
      <c r="E168" s="30">
        <v>0.98359956236323909</v>
      </c>
      <c r="F168" s="31">
        <v>0.82699999999999996</v>
      </c>
      <c r="G168" s="31">
        <v>0.51200000000000001</v>
      </c>
      <c r="H168" s="32">
        <v>0.77</v>
      </c>
      <c r="I168" s="33">
        <v>0.47699999999999998</v>
      </c>
      <c r="J168" s="32">
        <v>0.82685185185185195</v>
      </c>
      <c r="K168" s="33">
        <v>0.51226851851851851</v>
      </c>
      <c r="L168" s="32">
        <f t="shared" si="12"/>
        <v>5.6851851851851931E-2</v>
      </c>
      <c r="M168" s="33">
        <f t="shared" si="12"/>
        <v>3.5268518518518532E-2</v>
      </c>
    </row>
    <row r="169" spans="1:13">
      <c r="A169" s="26">
        <v>509</v>
      </c>
      <c r="B169" s="27" t="s">
        <v>178</v>
      </c>
      <c r="C169" s="28">
        <v>1611</v>
      </c>
      <c r="D169" s="29">
        <v>6</v>
      </c>
      <c r="E169" s="30">
        <v>0.88781308411214899</v>
      </c>
      <c r="F169" s="31">
        <v>0.191</v>
      </c>
      <c r="G169" s="31">
        <v>0.36799999999999999</v>
      </c>
      <c r="H169" s="32">
        <v>0.191</v>
      </c>
      <c r="I169" s="33">
        <v>0.36799999999999999</v>
      </c>
      <c r="J169" s="32">
        <v>0.2119047619047619</v>
      </c>
      <c r="K169" s="33">
        <v>0.29821428571428565</v>
      </c>
      <c r="L169" s="32">
        <f t="shared" si="12"/>
        <v>2.0904761904761898E-2</v>
      </c>
      <c r="M169" s="33">
        <f t="shared" si="12"/>
        <v>-6.978571428571434E-2</v>
      </c>
    </row>
    <row r="170" spans="1:13">
      <c r="A170" s="26">
        <v>510</v>
      </c>
      <c r="B170" s="27" t="s">
        <v>179</v>
      </c>
      <c r="C170" s="28">
        <v>2016</v>
      </c>
      <c r="D170" s="29">
        <v>3</v>
      </c>
      <c r="E170" s="30">
        <v>1.0067511177347246</v>
      </c>
      <c r="F170" s="31">
        <v>2.77</v>
      </c>
      <c r="G170" s="31">
        <v>1.8180000000000001</v>
      </c>
      <c r="H170" s="32">
        <v>2.77</v>
      </c>
      <c r="I170" s="33">
        <v>1.8180000000000001</v>
      </c>
      <c r="J170" s="32">
        <v>2.7454545454545456</v>
      </c>
      <c r="K170" s="33">
        <v>1.8113636363636361</v>
      </c>
      <c r="L170" s="32">
        <f t="shared" si="12"/>
        <v>-2.4545454545454426E-2</v>
      </c>
      <c r="M170" s="33">
        <f t="shared" si="12"/>
        <v>-6.6363636363639955E-3</v>
      </c>
    </row>
    <row r="171" spans="1:13">
      <c r="A171" s="26">
        <v>511</v>
      </c>
      <c r="B171" s="27" t="s">
        <v>180</v>
      </c>
      <c r="C171" s="28">
        <v>1915</v>
      </c>
      <c r="D171" s="29">
        <v>0</v>
      </c>
      <c r="E171" s="30">
        <v>0.92734725848564037</v>
      </c>
      <c r="F171" s="31">
        <v>0.08</v>
      </c>
      <c r="G171" s="31">
        <v>4.9000000000000002E-2</v>
      </c>
      <c r="H171" s="32">
        <v>7.5999999999999998E-2</v>
      </c>
      <c r="I171" s="33">
        <v>4.7E-2</v>
      </c>
      <c r="J171" s="32">
        <v>0.13269230769230769</v>
      </c>
      <c r="K171" s="33">
        <v>0.20416666666666666</v>
      </c>
      <c r="L171" s="32">
        <f t="shared" si="12"/>
        <v>5.6692307692307695E-2</v>
      </c>
      <c r="M171" s="33">
        <f t="shared" si="12"/>
        <v>0.15716666666666668</v>
      </c>
    </row>
    <row r="172" spans="1:13">
      <c r="A172" s="26">
        <v>513</v>
      </c>
      <c r="B172" s="27" t="s">
        <v>181</v>
      </c>
      <c r="C172" s="28">
        <v>5992</v>
      </c>
      <c r="D172" s="29">
        <v>12</v>
      </c>
      <c r="E172" s="30">
        <v>1.0398545150501683</v>
      </c>
      <c r="F172" s="31">
        <v>0.255</v>
      </c>
      <c r="G172" s="31">
        <v>0.57099999999999995</v>
      </c>
      <c r="H172" s="32">
        <v>0.24299999999999999</v>
      </c>
      <c r="I172" s="33">
        <v>0.54600000000000004</v>
      </c>
      <c r="J172" s="32">
        <v>0.23333333333333334</v>
      </c>
      <c r="K172" s="33">
        <v>0.51527777777777772</v>
      </c>
      <c r="L172" s="32">
        <f t="shared" si="12"/>
        <v>-9.6666666666666567E-3</v>
      </c>
      <c r="M172" s="33">
        <f t="shared" si="12"/>
        <v>-3.0722222222222317E-2</v>
      </c>
    </row>
    <row r="173" spans="1:13">
      <c r="A173" s="26">
        <v>514</v>
      </c>
      <c r="B173" s="27" t="s">
        <v>182</v>
      </c>
      <c r="C173" s="28">
        <v>4636</v>
      </c>
      <c r="D173" s="29">
        <v>25</v>
      </c>
      <c r="E173" s="30">
        <v>0.98814790717848555</v>
      </c>
      <c r="F173" s="31">
        <v>6.6000000000000003E-2</v>
      </c>
      <c r="G173" s="31">
        <v>0.26300000000000001</v>
      </c>
      <c r="H173" s="32">
        <v>6.6000000000000003E-2</v>
      </c>
      <c r="I173" s="33">
        <v>0.26300000000000001</v>
      </c>
      <c r="J173" s="32">
        <v>6.5555555555555561E-2</v>
      </c>
      <c r="K173" s="33">
        <v>0.26277777777777778</v>
      </c>
      <c r="L173" s="32">
        <f t="shared" si="12"/>
        <v>-4.4444444444444176E-4</v>
      </c>
      <c r="M173" s="33">
        <f t="shared" si="12"/>
        <v>-2.2222222222223476E-4</v>
      </c>
    </row>
    <row r="174" spans="1:13">
      <c r="A174" s="26">
        <v>517</v>
      </c>
      <c r="B174" s="27" t="s">
        <v>183</v>
      </c>
      <c r="C174" s="28">
        <v>3578</v>
      </c>
      <c r="D174" s="29">
        <v>12</v>
      </c>
      <c r="E174" s="30">
        <v>1.0150056085249579</v>
      </c>
      <c r="F174" s="31">
        <v>0.28599999999999998</v>
      </c>
      <c r="G174" s="31">
        <v>3.5999999999999997E-2</v>
      </c>
      <c r="H174" s="32">
        <v>0.27800000000000002</v>
      </c>
      <c r="I174" s="33">
        <v>3.5000000000000003E-2</v>
      </c>
      <c r="J174" s="32">
        <v>0.32604166666666667</v>
      </c>
      <c r="K174" s="33">
        <v>6.3802083333333329E-2</v>
      </c>
      <c r="L174" s="32">
        <f t="shared" si="12"/>
        <v>4.8041666666666649E-2</v>
      </c>
      <c r="M174" s="33">
        <f t="shared" si="12"/>
        <v>2.8802083333333325E-2</v>
      </c>
    </row>
    <row r="175" spans="1:13">
      <c r="A175" s="26">
        <v>518</v>
      </c>
      <c r="B175" s="27" t="s">
        <v>184</v>
      </c>
      <c r="C175" s="28">
        <v>2404</v>
      </c>
      <c r="D175" s="29">
        <v>1</v>
      </c>
      <c r="E175" s="30">
        <v>0.93986267166042436</v>
      </c>
      <c r="F175" s="31">
        <v>1.2999999999999999E-2</v>
      </c>
      <c r="G175" s="31">
        <v>0.20599999999999999</v>
      </c>
      <c r="H175" s="32">
        <v>1.2999999999999999E-2</v>
      </c>
      <c r="I175" s="33">
        <v>0.20599999999999999</v>
      </c>
      <c r="J175" s="32">
        <v>1.2962962962962966E-2</v>
      </c>
      <c r="K175" s="33">
        <v>0.19814814814814816</v>
      </c>
      <c r="L175" s="32">
        <f t="shared" si="12"/>
        <v>-3.7037037037033343E-5</v>
      </c>
      <c r="M175" s="33">
        <f t="shared" si="12"/>
        <v>-7.8518518518518321E-3</v>
      </c>
    </row>
    <row r="176" spans="1:13">
      <c r="A176" s="26">
        <v>519</v>
      </c>
      <c r="B176" s="27" t="s">
        <v>185</v>
      </c>
      <c r="C176" s="28">
        <v>5554</v>
      </c>
      <c r="D176" s="29">
        <v>65</v>
      </c>
      <c r="E176" s="30">
        <v>1.0183348515212247</v>
      </c>
      <c r="F176" s="31">
        <v>9.1999999999999998E-2</v>
      </c>
      <c r="G176" s="31">
        <v>0.17699999999999999</v>
      </c>
      <c r="H176" s="32">
        <v>8.7999999999999995E-2</v>
      </c>
      <c r="I176" s="33">
        <v>0.16800000000000001</v>
      </c>
      <c r="J176" s="32">
        <v>8.9166666666666658E-2</v>
      </c>
      <c r="K176" s="33">
        <v>0.17104166666666665</v>
      </c>
      <c r="L176" s="32">
        <f t="shared" si="12"/>
        <v>1.1666666666666631E-3</v>
      </c>
      <c r="M176" s="33">
        <f t="shared" si="12"/>
        <v>3.041666666666637E-3</v>
      </c>
    </row>
    <row r="177" spans="1:13">
      <c r="A177" s="26">
        <v>520</v>
      </c>
      <c r="B177" s="27" t="s">
        <v>186</v>
      </c>
      <c r="C177" s="28">
        <v>6203</v>
      </c>
      <c r="D177" s="29">
        <v>10</v>
      </c>
      <c r="E177" s="30">
        <v>1.0334587437429357</v>
      </c>
      <c r="F177" s="31">
        <v>8.7999999999999995E-2</v>
      </c>
      <c r="G177" s="31">
        <v>0.28699999999999998</v>
      </c>
      <c r="H177" s="32">
        <v>8.5999999999999993E-2</v>
      </c>
      <c r="I177" s="33">
        <v>0.28299999999999997</v>
      </c>
      <c r="J177" s="32">
        <v>0.15714285714285714</v>
      </c>
      <c r="K177" s="33">
        <v>0.40023809523809528</v>
      </c>
      <c r="L177" s="32">
        <f t="shared" si="12"/>
        <v>7.1142857142857147E-2</v>
      </c>
      <c r="M177" s="33">
        <f t="shared" si="12"/>
        <v>0.11723809523809531</v>
      </c>
    </row>
    <row r="178" spans="1:13">
      <c r="A178" s="26">
        <v>521</v>
      </c>
      <c r="B178" s="27" t="s">
        <v>187</v>
      </c>
      <c r="C178" s="28">
        <v>4643</v>
      </c>
      <c r="D178" s="29">
        <v>3</v>
      </c>
      <c r="E178" s="30">
        <v>0.98366594827586229</v>
      </c>
      <c r="F178" s="31">
        <v>0.10299999999999999</v>
      </c>
      <c r="G178" s="31">
        <v>0.29399999999999998</v>
      </c>
      <c r="H178" s="32">
        <v>0.10100000000000001</v>
      </c>
      <c r="I178" s="33">
        <v>0.28799999999999998</v>
      </c>
      <c r="J178" s="32">
        <v>8.5156250000000003E-2</v>
      </c>
      <c r="K178" s="33">
        <v>0.28554687499999998</v>
      </c>
      <c r="L178" s="32">
        <f t="shared" si="12"/>
        <v>-1.5843750000000004E-2</v>
      </c>
      <c r="M178" s="33">
        <f t="shared" si="12"/>
        <v>-2.4531250000000004E-3</v>
      </c>
    </row>
    <row r="179" spans="1:13">
      <c r="A179" s="26">
        <v>522</v>
      </c>
      <c r="B179" s="27" t="s">
        <v>188</v>
      </c>
      <c r="C179" s="28">
        <v>4320</v>
      </c>
      <c r="D179" s="29">
        <v>28</v>
      </c>
      <c r="E179" s="30">
        <v>1.006875582479031</v>
      </c>
      <c r="F179" s="31">
        <v>0.23499999999999999</v>
      </c>
      <c r="G179" s="31">
        <v>0.73699999999999999</v>
      </c>
      <c r="H179" s="32">
        <v>0.23499999999999999</v>
      </c>
      <c r="I179" s="33">
        <v>0.73699999999999999</v>
      </c>
      <c r="J179" s="32">
        <v>0.21481481481481482</v>
      </c>
      <c r="K179" s="33">
        <v>0.78094135802469122</v>
      </c>
      <c r="L179" s="32">
        <f t="shared" si="12"/>
        <v>-2.0185185185185167E-2</v>
      </c>
      <c r="M179" s="33">
        <f t="shared" si="12"/>
        <v>4.3941358024691235E-2</v>
      </c>
    </row>
    <row r="180" spans="1:13">
      <c r="A180" s="26">
        <v>523</v>
      </c>
      <c r="B180" s="27" t="s">
        <v>189</v>
      </c>
      <c r="C180" s="28">
        <v>3227</v>
      </c>
      <c r="D180" s="29">
        <v>1</v>
      </c>
      <c r="E180" s="30">
        <v>0.9987073775573474</v>
      </c>
      <c r="F180" s="31">
        <v>0.2</v>
      </c>
      <c r="G180" s="31">
        <v>0.123</v>
      </c>
      <c r="H180" s="32">
        <v>0.188</v>
      </c>
      <c r="I180" s="33">
        <v>0.11600000000000001</v>
      </c>
      <c r="J180" s="32">
        <v>0.22380952380952382</v>
      </c>
      <c r="K180" s="33">
        <v>0.35535714285714287</v>
      </c>
      <c r="L180" s="32">
        <f t="shared" si="12"/>
        <v>3.5809523809523819E-2</v>
      </c>
      <c r="M180" s="33">
        <f t="shared" si="12"/>
        <v>0.23935714285714288</v>
      </c>
    </row>
    <row r="181" spans="1:13">
      <c r="A181" s="26">
        <v>524</v>
      </c>
      <c r="B181" s="27" t="s">
        <v>190</v>
      </c>
      <c r="C181" s="28">
        <v>1724</v>
      </c>
      <c r="D181" s="29">
        <v>1</v>
      </c>
      <c r="E181" s="30">
        <v>1.0392280905397564</v>
      </c>
      <c r="F181" s="31">
        <v>0.52200000000000002</v>
      </c>
      <c r="G181" s="31">
        <v>2.0750000000000002</v>
      </c>
      <c r="H181" s="32">
        <v>0.52200000000000002</v>
      </c>
      <c r="I181" s="33">
        <v>2.0750000000000002</v>
      </c>
      <c r="J181" s="32">
        <v>0.49473684210526309</v>
      </c>
      <c r="K181" s="33">
        <v>1.9657894736842103</v>
      </c>
      <c r="L181" s="32">
        <f t="shared" si="12"/>
        <v>-2.7263157894736934E-2</v>
      </c>
      <c r="M181" s="33">
        <f t="shared" si="12"/>
        <v>-0.10921052631578987</v>
      </c>
    </row>
    <row r="182" spans="1:13">
      <c r="A182" s="26">
        <v>529</v>
      </c>
      <c r="B182" s="27" t="s">
        <v>191</v>
      </c>
      <c r="C182" s="28">
        <v>3652</v>
      </c>
      <c r="D182" s="29">
        <v>5</v>
      </c>
      <c r="E182" s="30">
        <v>0.95699479023855261</v>
      </c>
      <c r="F182" s="31">
        <v>9.7000000000000003E-2</v>
      </c>
      <c r="G182" s="31">
        <v>0.15</v>
      </c>
      <c r="H182" s="32">
        <v>9.2999999999999999E-2</v>
      </c>
      <c r="I182" s="33">
        <v>0.15</v>
      </c>
      <c r="J182" s="32">
        <v>9.5000000000000001E-2</v>
      </c>
      <c r="K182" s="33">
        <v>0.15937499999999999</v>
      </c>
      <c r="L182" s="32">
        <f t="shared" si="12"/>
        <v>2.0000000000000018E-3</v>
      </c>
      <c r="M182" s="33">
        <f t="shared" si="12"/>
        <v>9.3749999999999944E-3</v>
      </c>
    </row>
    <row r="183" spans="1:13">
      <c r="A183" s="26">
        <v>530</v>
      </c>
      <c r="B183" s="27" t="s">
        <v>192</v>
      </c>
      <c r="C183" s="28">
        <v>1546</v>
      </c>
      <c r="D183" s="29">
        <v>71</v>
      </c>
      <c r="E183" s="30">
        <v>0.84450169491525418</v>
      </c>
      <c r="F183" s="31">
        <v>0.48799999999999999</v>
      </c>
      <c r="G183" s="31">
        <v>0.4</v>
      </c>
      <c r="H183" s="32">
        <v>0.42399999999999999</v>
      </c>
      <c r="I183" s="33">
        <v>0.36199999999999999</v>
      </c>
      <c r="J183" s="32">
        <v>0.82121212121212139</v>
      </c>
      <c r="K183" s="33">
        <v>0.41325757575757571</v>
      </c>
      <c r="L183" s="32">
        <f t="shared" si="12"/>
        <v>0.39721212121212141</v>
      </c>
      <c r="M183" s="33">
        <f t="shared" si="12"/>
        <v>5.1257575757575724E-2</v>
      </c>
    </row>
    <row r="184" spans="1:13">
      <c r="A184" s="26">
        <v>532</v>
      </c>
      <c r="B184" s="27" t="s">
        <v>193</v>
      </c>
      <c r="C184" s="28">
        <v>7787</v>
      </c>
      <c r="D184" s="29">
        <v>40</v>
      </c>
      <c r="E184" s="30">
        <v>0.98449980637666124</v>
      </c>
      <c r="F184" s="31">
        <v>0.86899999999999999</v>
      </c>
      <c r="G184" s="31">
        <v>1.056</v>
      </c>
      <c r="H184" s="32">
        <v>0.81100000000000005</v>
      </c>
      <c r="I184" s="33">
        <v>0.98399999999999999</v>
      </c>
      <c r="J184" s="32">
        <v>0.86685393258426946</v>
      </c>
      <c r="K184" s="33">
        <v>1.1215355805243443</v>
      </c>
      <c r="L184" s="32">
        <f t="shared" si="12"/>
        <v>5.5853932584269406E-2</v>
      </c>
      <c r="M184" s="33">
        <f t="shared" si="12"/>
        <v>0.13753558052434434</v>
      </c>
    </row>
    <row r="185" spans="1:13">
      <c r="A185" s="26">
        <v>533</v>
      </c>
      <c r="B185" s="27" t="s">
        <v>194</v>
      </c>
      <c r="C185" s="28">
        <v>1378</v>
      </c>
      <c r="D185" s="29">
        <v>24</v>
      </c>
      <c r="E185" s="30">
        <v>0.88852289512555349</v>
      </c>
      <c r="F185" s="31" t="s">
        <v>195</v>
      </c>
      <c r="G185" s="31" t="s">
        <v>195</v>
      </c>
      <c r="H185" s="32" t="s">
        <v>195</v>
      </c>
      <c r="I185" s="33" t="s">
        <v>195</v>
      </c>
      <c r="J185" s="32">
        <v>0.52380952380952384</v>
      </c>
      <c r="K185" s="33">
        <v>0</v>
      </c>
      <c r="L185" s="32"/>
      <c r="M185" s="33"/>
    </row>
    <row r="186" spans="1:13">
      <c r="A186" s="26">
        <v>535</v>
      </c>
      <c r="B186" s="27" t="s">
        <v>196</v>
      </c>
      <c r="C186" s="28">
        <v>2522</v>
      </c>
      <c r="D186" s="29">
        <v>6</v>
      </c>
      <c r="E186" s="30">
        <v>1.0167130365659784</v>
      </c>
      <c r="F186" s="31">
        <v>0.53500000000000003</v>
      </c>
      <c r="G186" s="31">
        <v>0.74199999999999999</v>
      </c>
      <c r="H186" s="32">
        <v>0.51500000000000001</v>
      </c>
      <c r="I186" s="33">
        <v>0.71499999999999997</v>
      </c>
      <c r="J186" s="32">
        <v>0.44062499999999993</v>
      </c>
      <c r="K186" s="33">
        <v>0.67799479166666665</v>
      </c>
      <c r="L186" s="32">
        <f t="shared" si="12"/>
        <v>-7.437500000000008E-2</v>
      </c>
      <c r="M186" s="33">
        <f t="shared" si="12"/>
        <v>-3.7005208333333317E-2</v>
      </c>
    </row>
    <row r="187" spans="1:13">
      <c r="A187" s="26">
        <v>536</v>
      </c>
      <c r="B187" s="27" t="s">
        <v>18</v>
      </c>
      <c r="C187" s="28">
        <v>2263</v>
      </c>
      <c r="D187" s="29">
        <v>4</v>
      </c>
      <c r="E187" s="30">
        <v>1.1639619300575477</v>
      </c>
      <c r="F187" s="31">
        <v>0.188</v>
      </c>
      <c r="G187" s="31">
        <v>6.6000000000000003E-2</v>
      </c>
      <c r="H187" s="32">
        <v>0.18099999999999999</v>
      </c>
      <c r="I187" s="33">
        <v>6.3E-2</v>
      </c>
      <c r="J187" s="32">
        <v>0.22613636363636366</v>
      </c>
      <c r="K187" s="33">
        <v>7.8693181818181829E-2</v>
      </c>
      <c r="L187" s="32">
        <f t="shared" si="12"/>
        <v>4.5136363636363669E-2</v>
      </c>
      <c r="M187" s="33">
        <f t="shared" si="12"/>
        <v>1.5693181818181828E-2</v>
      </c>
    </row>
    <row r="188" spans="1:13">
      <c r="A188" s="26">
        <v>537</v>
      </c>
      <c r="B188" s="27" t="s">
        <v>197</v>
      </c>
      <c r="C188" s="28">
        <v>1957</v>
      </c>
      <c r="D188" s="29">
        <v>0</v>
      </c>
      <c r="E188" s="30">
        <v>0.85174246295349998</v>
      </c>
      <c r="F188" s="31">
        <v>7.3999999999999996E-2</v>
      </c>
      <c r="G188" s="31">
        <v>0.26800000000000002</v>
      </c>
      <c r="H188" s="32">
        <v>7.3999999999999996E-2</v>
      </c>
      <c r="I188" s="33">
        <v>0.26800000000000002</v>
      </c>
      <c r="J188" s="32">
        <v>8.199999999999999E-2</v>
      </c>
      <c r="K188" s="33">
        <v>0.29699999999999999</v>
      </c>
      <c r="L188" s="32">
        <f t="shared" si="12"/>
        <v>7.9999999999999932E-3</v>
      </c>
      <c r="M188" s="33">
        <f t="shared" si="12"/>
        <v>2.899999999999997E-2</v>
      </c>
    </row>
    <row r="189" spans="1:13">
      <c r="A189" s="26">
        <v>538</v>
      </c>
      <c r="B189" s="27" t="s">
        <v>198</v>
      </c>
      <c r="C189" s="28">
        <v>4740</v>
      </c>
      <c r="D189" s="29">
        <v>18</v>
      </c>
      <c r="E189" s="30">
        <v>1.0037081745023293</v>
      </c>
      <c r="F189" s="31">
        <v>0.27300000000000002</v>
      </c>
      <c r="G189" s="31">
        <v>0.48</v>
      </c>
      <c r="H189" s="32">
        <v>0.25</v>
      </c>
      <c r="I189" s="33">
        <v>0.44700000000000001</v>
      </c>
      <c r="J189" s="32">
        <v>0.38030303030303031</v>
      </c>
      <c r="K189" s="33">
        <v>0.41306818181818183</v>
      </c>
      <c r="L189" s="32">
        <f t="shared" si="12"/>
        <v>0.13030303030303031</v>
      </c>
      <c r="M189" s="33">
        <f t="shared" si="12"/>
        <v>-3.3931818181818174E-2</v>
      </c>
    </row>
    <row r="190" spans="1:13">
      <c r="A190" s="26">
        <v>539</v>
      </c>
      <c r="B190" s="27" t="s">
        <v>199</v>
      </c>
      <c r="C190" s="28">
        <v>1952</v>
      </c>
      <c r="D190" s="29">
        <v>40</v>
      </c>
      <c r="E190" s="30">
        <v>1.1649006276150631</v>
      </c>
      <c r="F190" s="31">
        <v>8.5000000000000006E-2</v>
      </c>
      <c r="G190" s="31">
        <v>0.158</v>
      </c>
      <c r="H190" s="32">
        <v>8.5000000000000006E-2</v>
      </c>
      <c r="I190" s="33">
        <v>0.158</v>
      </c>
      <c r="J190" s="32">
        <v>0.152</v>
      </c>
      <c r="K190" s="33">
        <v>0.14499999999999999</v>
      </c>
      <c r="L190" s="32">
        <f t="shared" si="12"/>
        <v>6.699999999999999E-2</v>
      </c>
      <c r="M190" s="33">
        <f t="shared" si="12"/>
        <v>-1.3000000000000012E-2</v>
      </c>
    </row>
    <row r="191" spans="1:13">
      <c r="A191" s="26">
        <v>540</v>
      </c>
      <c r="B191" s="27" t="s">
        <v>200</v>
      </c>
      <c r="C191" s="28">
        <v>4452</v>
      </c>
      <c r="D191" s="29">
        <v>2</v>
      </c>
      <c r="E191" s="30">
        <v>1.0051640449438204</v>
      </c>
      <c r="F191" s="31">
        <v>0.14099999999999999</v>
      </c>
      <c r="G191" s="31">
        <v>0.14199999999999999</v>
      </c>
      <c r="H191" s="32">
        <v>0.121</v>
      </c>
      <c r="I191" s="33">
        <v>0.122</v>
      </c>
      <c r="J191" s="32">
        <v>0.16415094339622643</v>
      </c>
      <c r="K191" s="33">
        <v>0.13136792452830187</v>
      </c>
      <c r="L191" s="32">
        <f t="shared" si="12"/>
        <v>4.3150943396226438E-2</v>
      </c>
      <c r="M191" s="33">
        <f t="shared" si="12"/>
        <v>9.3679245283018742E-3</v>
      </c>
    </row>
    <row r="192" spans="1:13">
      <c r="A192" s="26">
        <v>543</v>
      </c>
      <c r="B192" s="27" t="s">
        <v>201</v>
      </c>
      <c r="C192" s="28">
        <v>2137</v>
      </c>
      <c r="D192" s="29">
        <v>19</v>
      </c>
      <c r="E192" s="30">
        <v>0.93974032105760164</v>
      </c>
      <c r="F192" s="31">
        <v>0.08</v>
      </c>
      <c r="G192" s="31">
        <v>2.4E-2</v>
      </c>
      <c r="H192" s="32">
        <v>7.5999999999999998E-2</v>
      </c>
      <c r="I192" s="33">
        <v>2.3E-2</v>
      </c>
      <c r="J192" s="32">
        <v>0.1875</v>
      </c>
      <c r="K192" s="33">
        <v>7.2395833333333326E-2</v>
      </c>
      <c r="L192" s="32">
        <f t="shared" si="12"/>
        <v>0.1115</v>
      </c>
      <c r="M192" s="33">
        <f t="shared" si="12"/>
        <v>4.9395833333333326E-2</v>
      </c>
    </row>
    <row r="193" spans="1:13">
      <c r="A193" s="26">
        <v>545</v>
      </c>
      <c r="B193" s="27" t="s">
        <v>202</v>
      </c>
      <c r="C193" s="28">
        <v>7281</v>
      </c>
      <c r="D193" s="29">
        <v>23</v>
      </c>
      <c r="E193" s="30">
        <v>1.0343524386883436</v>
      </c>
      <c r="F193" s="31">
        <v>0.14299999999999999</v>
      </c>
      <c r="G193" s="31">
        <v>0.153</v>
      </c>
      <c r="H193" s="32">
        <v>0.13900000000000001</v>
      </c>
      <c r="I193" s="33">
        <v>0.14799999999999999</v>
      </c>
      <c r="J193" s="32">
        <v>0.1714285714285714</v>
      </c>
      <c r="K193" s="33">
        <v>0.14246031746031745</v>
      </c>
      <c r="L193" s="32">
        <f t="shared" si="12"/>
        <v>3.242857142857139E-2</v>
      </c>
      <c r="M193" s="33">
        <f t="shared" si="12"/>
        <v>-5.5396825396825389E-3</v>
      </c>
    </row>
    <row r="194" spans="1:13">
      <c r="A194" s="26">
        <v>546</v>
      </c>
      <c r="B194" s="27" t="s">
        <v>203</v>
      </c>
      <c r="C194" s="28">
        <v>5187</v>
      </c>
      <c r="D194" s="29">
        <v>18</v>
      </c>
      <c r="E194" s="30">
        <v>1.0331418069259062</v>
      </c>
      <c r="F194" s="31">
        <v>0.16300000000000001</v>
      </c>
      <c r="G194" s="31">
        <v>0.27500000000000002</v>
      </c>
      <c r="H194" s="32">
        <v>0.155</v>
      </c>
      <c r="I194" s="33">
        <v>0.28100000000000003</v>
      </c>
      <c r="J194" s="32">
        <v>0.15833333333333333</v>
      </c>
      <c r="K194" s="33">
        <v>0.26770833333333333</v>
      </c>
      <c r="L194" s="32">
        <f t="shared" si="12"/>
        <v>3.333333333333327E-3</v>
      </c>
      <c r="M194" s="33">
        <f t="shared" si="12"/>
        <v>-1.3291666666666702E-2</v>
      </c>
    </row>
    <row r="195" spans="1:13">
      <c r="A195" s="26">
        <v>547</v>
      </c>
      <c r="B195" s="27" t="s">
        <v>204</v>
      </c>
      <c r="C195" s="28">
        <v>4245</v>
      </c>
      <c r="D195" s="29">
        <v>4</v>
      </c>
      <c r="E195" s="30">
        <v>1.0173756189577929</v>
      </c>
      <c r="F195" s="31">
        <v>0.14099999999999999</v>
      </c>
      <c r="G195" s="31">
        <v>0.35699999999999998</v>
      </c>
      <c r="H195" s="32">
        <v>0.14099999999999999</v>
      </c>
      <c r="I195" s="33">
        <v>0.35699999999999998</v>
      </c>
      <c r="J195" s="32">
        <v>0.14130434782608695</v>
      </c>
      <c r="K195" s="33">
        <v>0.35652173913043483</v>
      </c>
      <c r="L195" s="32">
        <f t="shared" si="12"/>
        <v>3.0434782608695921E-4</v>
      </c>
      <c r="M195" s="33">
        <f t="shared" si="12"/>
        <v>-4.7826086956515024E-4</v>
      </c>
    </row>
    <row r="196" spans="1:13">
      <c r="A196" s="26">
        <v>549</v>
      </c>
      <c r="B196" s="27" t="s">
        <v>205</v>
      </c>
      <c r="C196" s="28">
        <v>1129</v>
      </c>
      <c r="D196" s="29">
        <v>0</v>
      </c>
      <c r="E196" s="30">
        <v>1.3306643046944195</v>
      </c>
      <c r="F196" s="31">
        <v>9.0999999999999998E-2</v>
      </c>
      <c r="G196" s="31">
        <v>0.36799999999999999</v>
      </c>
      <c r="H196" s="32">
        <v>9.0999999999999998E-2</v>
      </c>
      <c r="I196" s="33">
        <v>0.36799999999999999</v>
      </c>
      <c r="J196" s="32">
        <v>0.19374999999999998</v>
      </c>
      <c r="K196" s="33">
        <v>0.25312499999999999</v>
      </c>
      <c r="L196" s="32">
        <f t="shared" si="12"/>
        <v>0.10274999999999998</v>
      </c>
      <c r="M196" s="33">
        <f t="shared" si="12"/>
        <v>-0.114875</v>
      </c>
    </row>
    <row r="197" spans="1:13">
      <c r="A197" s="26">
        <v>550</v>
      </c>
      <c r="B197" s="27" t="s">
        <v>206</v>
      </c>
      <c r="C197" s="28">
        <v>4379</v>
      </c>
      <c r="D197" s="29">
        <v>43</v>
      </c>
      <c r="E197" s="30">
        <v>0.98474400369003745</v>
      </c>
      <c r="F197" s="31">
        <v>0.40899999999999997</v>
      </c>
      <c r="G197" s="31">
        <v>0.48199999999999998</v>
      </c>
      <c r="H197" s="32">
        <v>0.40899999999999997</v>
      </c>
      <c r="I197" s="33">
        <v>0.48199999999999998</v>
      </c>
      <c r="J197" s="32">
        <v>0.40918367346938778</v>
      </c>
      <c r="K197" s="33">
        <v>0.48214285714285715</v>
      </c>
      <c r="L197" s="32">
        <f t="shared" si="12"/>
        <v>1.8367346938780171E-4</v>
      </c>
      <c r="M197" s="33">
        <f t="shared" si="12"/>
        <v>1.4285714285716677E-4</v>
      </c>
    </row>
    <row r="198" spans="1:13">
      <c r="A198" s="26">
        <v>553</v>
      </c>
      <c r="B198" s="27" t="s">
        <v>207</v>
      </c>
      <c r="C198" s="28">
        <v>1645</v>
      </c>
      <c r="D198" s="29">
        <v>8</v>
      </c>
      <c r="E198" s="30">
        <v>0.93372632864996963</v>
      </c>
      <c r="F198" s="31">
        <v>6.5000000000000002E-2</v>
      </c>
      <c r="G198" s="31">
        <v>0</v>
      </c>
      <c r="H198" s="32">
        <v>6.0999999999999999E-2</v>
      </c>
      <c r="I198" s="33">
        <v>0</v>
      </c>
      <c r="J198" s="32">
        <v>6.1111111111111116E-2</v>
      </c>
      <c r="K198" s="33">
        <v>0</v>
      </c>
      <c r="L198" s="32">
        <f t="shared" si="12"/>
        <v>1.1111111111111738E-4</v>
      </c>
      <c r="M198" s="33">
        <f t="shared" si="12"/>
        <v>0</v>
      </c>
    </row>
    <row r="199" spans="1:13">
      <c r="A199" s="26">
        <v>554</v>
      </c>
      <c r="B199" s="27" t="s">
        <v>208</v>
      </c>
      <c r="C199" s="28">
        <v>2079</v>
      </c>
      <c r="D199" s="29">
        <v>6</v>
      </c>
      <c r="E199" s="30">
        <v>0.90591413410516142</v>
      </c>
      <c r="F199" s="31">
        <v>2.9000000000000001E-2</v>
      </c>
      <c r="G199" s="31">
        <v>0.16900000000000001</v>
      </c>
      <c r="H199" s="32">
        <v>2.9000000000000001E-2</v>
      </c>
      <c r="I199" s="33">
        <v>0.16900000000000001</v>
      </c>
      <c r="J199" s="32">
        <v>4.642857142857143E-2</v>
      </c>
      <c r="K199" s="33">
        <v>0.14464285714285713</v>
      </c>
      <c r="L199" s="32">
        <f t="shared" ref="L199:M262" si="13">J199-H199</f>
        <v>1.7428571428571429E-2</v>
      </c>
      <c r="M199" s="33">
        <f t="shared" si="13"/>
        <v>-2.4357142857142883E-2</v>
      </c>
    </row>
    <row r="200" spans="1:13">
      <c r="A200" s="26">
        <v>555</v>
      </c>
      <c r="B200" s="27" t="s">
        <v>209</v>
      </c>
      <c r="C200" s="28">
        <v>1934</v>
      </c>
      <c r="D200" s="29">
        <v>14</v>
      </c>
      <c r="E200" s="30">
        <v>1.0748906249999999</v>
      </c>
      <c r="F200" s="31">
        <v>6.8000000000000005E-2</v>
      </c>
      <c r="G200" s="31">
        <v>0.32800000000000001</v>
      </c>
      <c r="H200" s="32">
        <v>6.5000000000000002E-2</v>
      </c>
      <c r="I200" s="33">
        <v>0.314</v>
      </c>
      <c r="J200" s="32">
        <v>8.9743589743589758E-2</v>
      </c>
      <c r="K200" s="33">
        <v>0.37467948717948724</v>
      </c>
      <c r="L200" s="32">
        <f t="shared" si="13"/>
        <v>2.4743589743589756E-2</v>
      </c>
      <c r="M200" s="33">
        <f t="shared" si="13"/>
        <v>6.0679487179487235E-2</v>
      </c>
    </row>
    <row r="201" spans="1:13">
      <c r="A201" s="26">
        <v>557</v>
      </c>
      <c r="B201" s="27" t="s">
        <v>210</v>
      </c>
      <c r="C201" s="28">
        <v>1000</v>
      </c>
      <c r="D201" s="29">
        <v>4</v>
      </c>
      <c r="E201" s="30">
        <v>0.85638554216867457</v>
      </c>
      <c r="F201" s="31">
        <v>0.125</v>
      </c>
      <c r="G201" s="31">
        <v>0.218</v>
      </c>
      <c r="H201" s="32">
        <v>0.125</v>
      </c>
      <c r="I201" s="33">
        <v>0.218</v>
      </c>
      <c r="J201" s="32">
        <v>0.46666666666666662</v>
      </c>
      <c r="K201" s="33">
        <v>0.19375000000000001</v>
      </c>
      <c r="L201" s="32">
        <f t="shared" si="13"/>
        <v>0.34166666666666662</v>
      </c>
      <c r="M201" s="33">
        <f t="shared" si="13"/>
        <v>-2.4249999999999994E-2</v>
      </c>
    </row>
    <row r="202" spans="1:13">
      <c r="A202" s="26">
        <v>558</v>
      </c>
      <c r="B202" s="27" t="s">
        <v>211</v>
      </c>
      <c r="C202" s="28">
        <v>2469</v>
      </c>
      <c r="D202" s="29">
        <v>0</v>
      </c>
      <c r="E202" s="30">
        <v>1.0349858242203318</v>
      </c>
      <c r="F202" s="31">
        <v>6.0000000000000001E-3</v>
      </c>
      <c r="G202" s="31">
        <v>0.41099999999999998</v>
      </c>
      <c r="H202" s="32">
        <v>6.0000000000000001E-3</v>
      </c>
      <c r="I202" s="33">
        <v>0.39500000000000002</v>
      </c>
      <c r="J202" s="32">
        <v>3.6585365853658517E-3</v>
      </c>
      <c r="K202" s="33">
        <v>0.26890243902439021</v>
      </c>
      <c r="L202" s="32">
        <f t="shared" si="13"/>
        <v>-2.3414634146341484E-3</v>
      </c>
      <c r="M202" s="33">
        <f t="shared" si="13"/>
        <v>-0.12609756097560981</v>
      </c>
    </row>
    <row r="203" spans="1:13">
      <c r="A203" s="26">
        <v>560</v>
      </c>
      <c r="B203" s="27" t="s">
        <v>212</v>
      </c>
      <c r="C203" s="28">
        <v>3770</v>
      </c>
      <c r="D203" s="29">
        <v>27</v>
      </c>
      <c r="E203" s="30">
        <v>1.1717312316323807</v>
      </c>
      <c r="F203" s="31">
        <v>0.85</v>
      </c>
      <c r="G203" s="31">
        <v>1.06</v>
      </c>
      <c r="H203" s="32">
        <v>0.83</v>
      </c>
      <c r="I203" s="33">
        <v>1.0349999999999999</v>
      </c>
      <c r="J203" s="32">
        <v>0.8471153846153846</v>
      </c>
      <c r="K203" s="33">
        <v>0.84711538461538471</v>
      </c>
      <c r="L203" s="32">
        <f t="shared" si="13"/>
        <v>1.7115384615384643E-2</v>
      </c>
      <c r="M203" s="33">
        <f t="shared" si="13"/>
        <v>-0.18788461538461521</v>
      </c>
    </row>
    <row r="204" spans="1:13">
      <c r="A204" s="26">
        <v>562</v>
      </c>
      <c r="B204" s="27" t="s">
        <v>213</v>
      </c>
      <c r="C204" s="28">
        <v>2090</v>
      </c>
      <c r="D204" s="29">
        <v>57</v>
      </c>
      <c r="E204" s="30">
        <v>1.0503000491883914</v>
      </c>
      <c r="F204" s="31">
        <v>6.3E-2</v>
      </c>
      <c r="G204" s="31">
        <v>0.13200000000000001</v>
      </c>
      <c r="H204" s="32">
        <v>0.06</v>
      </c>
      <c r="I204" s="33">
        <v>0.125</v>
      </c>
      <c r="J204" s="32">
        <v>4.1111111111111112E-2</v>
      </c>
      <c r="K204" s="33">
        <v>9.4444444444444442E-2</v>
      </c>
      <c r="L204" s="32">
        <f t="shared" si="13"/>
        <v>-1.8888888888888886E-2</v>
      </c>
      <c r="M204" s="33">
        <f t="shared" si="13"/>
        <v>-3.0555555555555558E-2</v>
      </c>
    </row>
    <row r="205" spans="1:13">
      <c r="A205" s="26">
        <v>565</v>
      </c>
      <c r="B205" s="27" t="s">
        <v>214</v>
      </c>
      <c r="C205" s="28">
        <v>3701</v>
      </c>
      <c r="D205" s="29">
        <v>1</v>
      </c>
      <c r="E205" s="30">
        <v>1.00574054054054</v>
      </c>
      <c r="F205" s="31">
        <v>0.221</v>
      </c>
      <c r="G205" s="31">
        <v>0.60399999999999998</v>
      </c>
      <c r="H205" s="32">
        <v>0.216</v>
      </c>
      <c r="I205" s="33">
        <v>0.59</v>
      </c>
      <c r="J205" s="32">
        <v>0.39117647058823529</v>
      </c>
      <c r="K205" s="33">
        <v>0.7651960784313725</v>
      </c>
      <c r="L205" s="32">
        <f t="shared" si="13"/>
        <v>0.17517647058823529</v>
      </c>
      <c r="M205" s="33">
        <f t="shared" si="13"/>
        <v>0.17519607843137253</v>
      </c>
    </row>
    <row r="206" spans="1:13">
      <c r="A206" s="26">
        <v>567</v>
      </c>
      <c r="B206" s="27" t="s">
        <v>215</v>
      </c>
      <c r="C206" s="28">
        <v>3926</v>
      </c>
      <c r="D206" s="29">
        <v>6</v>
      </c>
      <c r="E206" s="30">
        <v>1.083969387755102</v>
      </c>
      <c r="F206" s="31">
        <v>0.61899999999999999</v>
      </c>
      <c r="G206" s="31">
        <v>0.93300000000000005</v>
      </c>
      <c r="H206" s="32">
        <v>0.60399999999999998</v>
      </c>
      <c r="I206" s="33">
        <v>0.91</v>
      </c>
      <c r="J206" s="32">
        <v>0.62624999999999997</v>
      </c>
      <c r="K206" s="33">
        <v>0.5668749999999998</v>
      </c>
      <c r="L206" s="32">
        <f t="shared" si="13"/>
        <v>2.2249999999999992E-2</v>
      </c>
      <c r="M206" s="33">
        <f t="shared" si="13"/>
        <v>-0.34312500000000024</v>
      </c>
    </row>
    <row r="207" spans="1:13">
      <c r="A207" s="26">
        <v>568</v>
      </c>
      <c r="B207" s="27" t="s">
        <v>216</v>
      </c>
      <c r="C207" s="28">
        <v>1665</v>
      </c>
      <c r="D207" s="29">
        <v>0</v>
      </c>
      <c r="E207" s="30">
        <v>1.0590630630630626</v>
      </c>
      <c r="F207" s="31">
        <v>0</v>
      </c>
      <c r="G207" s="31">
        <v>0.16500000000000001</v>
      </c>
      <c r="H207" s="32">
        <v>0</v>
      </c>
      <c r="I207" s="33">
        <v>0.16500000000000001</v>
      </c>
      <c r="J207" s="32">
        <v>0</v>
      </c>
      <c r="K207" s="33">
        <v>0.14874999999999999</v>
      </c>
      <c r="L207" s="32">
        <f t="shared" si="13"/>
        <v>0</v>
      </c>
      <c r="M207" s="33">
        <f t="shared" si="13"/>
        <v>-1.6250000000000014E-2</v>
      </c>
    </row>
    <row r="208" spans="1:13">
      <c r="A208" s="26">
        <v>570</v>
      </c>
      <c r="B208" s="27" t="s">
        <v>217</v>
      </c>
      <c r="C208" s="28">
        <v>1672</v>
      </c>
      <c r="D208" s="29">
        <v>21</v>
      </c>
      <c r="E208" s="30">
        <v>1.1065233192004846</v>
      </c>
      <c r="F208" s="31">
        <v>0.13200000000000001</v>
      </c>
      <c r="G208" s="31">
        <v>0.54400000000000004</v>
      </c>
      <c r="H208" s="32">
        <v>0.13200000000000001</v>
      </c>
      <c r="I208" s="33">
        <v>0.54400000000000004</v>
      </c>
      <c r="J208" s="32">
        <v>9.8387096774193564E-2</v>
      </c>
      <c r="K208" s="33">
        <v>0.63373655913978488</v>
      </c>
      <c r="L208" s="32">
        <f t="shared" si="13"/>
        <v>-3.3612903225806443E-2</v>
      </c>
      <c r="M208" s="33">
        <f t="shared" si="13"/>
        <v>8.9736559139784844E-2</v>
      </c>
    </row>
    <row r="209" spans="1:13">
      <c r="A209" s="26">
        <v>571</v>
      </c>
      <c r="B209" s="27" t="s">
        <v>218</v>
      </c>
      <c r="C209" s="28">
        <v>2493</v>
      </c>
      <c r="D209" s="29">
        <v>1</v>
      </c>
      <c r="E209" s="30">
        <v>0.91823836276083426</v>
      </c>
      <c r="F209" s="31">
        <v>4.2999999999999997E-2</v>
      </c>
      <c r="G209" s="31">
        <v>5.5E-2</v>
      </c>
      <c r="H209" s="32">
        <v>4.1000000000000002E-2</v>
      </c>
      <c r="I209" s="33">
        <v>5.2999999999999999E-2</v>
      </c>
      <c r="J209" s="32">
        <v>0.21714285714285717</v>
      </c>
      <c r="K209" s="33">
        <v>4.3928571428571428E-2</v>
      </c>
      <c r="L209" s="32">
        <f t="shared" si="13"/>
        <v>0.17614285714285716</v>
      </c>
      <c r="M209" s="33">
        <f t="shared" si="13"/>
        <v>-9.0714285714285706E-3</v>
      </c>
    </row>
    <row r="210" spans="1:13">
      <c r="A210" s="26">
        <v>572</v>
      </c>
      <c r="B210" s="27" t="s">
        <v>219</v>
      </c>
      <c r="C210" s="28">
        <v>3582</v>
      </c>
      <c r="D210" s="29">
        <v>22</v>
      </c>
      <c r="E210" s="30">
        <v>0.99624999999999964</v>
      </c>
      <c r="F210" s="31">
        <v>1.2999999999999999E-2</v>
      </c>
      <c r="G210" s="31">
        <v>0.13300000000000001</v>
      </c>
      <c r="H210" s="32">
        <v>1.2999999999999999E-2</v>
      </c>
      <c r="I210" s="33">
        <v>0.13300000000000001</v>
      </c>
      <c r="J210" s="32">
        <v>1.0416666666666666E-2</v>
      </c>
      <c r="K210" s="33">
        <v>0.14296875000000001</v>
      </c>
      <c r="L210" s="32">
        <f t="shared" si="13"/>
        <v>-2.5833333333333333E-3</v>
      </c>
      <c r="M210" s="33">
        <f t="shared" si="13"/>
        <v>9.9687499999999984E-3</v>
      </c>
    </row>
    <row r="211" spans="1:13">
      <c r="A211" s="26">
        <v>574</v>
      </c>
      <c r="B211" s="27" t="s">
        <v>220</v>
      </c>
      <c r="C211" s="28">
        <v>1317</v>
      </c>
      <c r="D211" s="29">
        <v>1</v>
      </c>
      <c r="E211" s="30">
        <v>1.1269376899696046</v>
      </c>
      <c r="F211" s="31">
        <v>0.23499999999999999</v>
      </c>
      <c r="G211" s="31">
        <v>6.9000000000000006E-2</v>
      </c>
      <c r="H211" s="32">
        <v>0.23499999999999999</v>
      </c>
      <c r="I211" s="33">
        <v>6.9000000000000006E-2</v>
      </c>
      <c r="J211" s="32">
        <v>0.27631578947368424</v>
      </c>
      <c r="K211" s="33">
        <v>4.7368421052631574E-2</v>
      </c>
      <c r="L211" s="32">
        <f t="shared" si="13"/>
        <v>4.131578947368425E-2</v>
      </c>
      <c r="M211" s="33">
        <f t="shared" si="13"/>
        <v>-2.1631578947368432E-2</v>
      </c>
    </row>
    <row r="212" spans="1:13">
      <c r="A212" s="26">
        <v>575</v>
      </c>
      <c r="B212" s="27" t="s">
        <v>221</v>
      </c>
      <c r="C212" s="28">
        <v>2816</v>
      </c>
      <c r="D212" s="29">
        <v>5</v>
      </c>
      <c r="E212" s="30">
        <v>1.0003521878335115</v>
      </c>
      <c r="F212" s="31">
        <v>0.49299999999999999</v>
      </c>
      <c r="G212" s="31">
        <v>0.48799999999999999</v>
      </c>
      <c r="H212" s="32">
        <v>0.49299999999999999</v>
      </c>
      <c r="I212" s="33">
        <v>0.48799999999999999</v>
      </c>
      <c r="J212" s="32">
        <v>0.36454545454545456</v>
      </c>
      <c r="K212" s="33">
        <v>0.44045454545454549</v>
      </c>
      <c r="L212" s="32">
        <f t="shared" si="13"/>
        <v>-0.12845454545454543</v>
      </c>
      <c r="M212" s="33">
        <f t="shared" si="13"/>
        <v>-4.7545454545454502E-2</v>
      </c>
    </row>
    <row r="213" spans="1:13">
      <c r="A213" s="26">
        <v>578</v>
      </c>
      <c r="B213" s="27" t="s">
        <v>222</v>
      </c>
      <c r="C213" s="28">
        <v>4475</v>
      </c>
      <c r="D213" s="29">
        <v>1</v>
      </c>
      <c r="E213" s="30">
        <v>1.1314103710326329</v>
      </c>
      <c r="F213" s="31">
        <v>0.29699999999999999</v>
      </c>
      <c r="G213" s="31">
        <v>0.71299999999999997</v>
      </c>
      <c r="H213" s="32">
        <v>0.28599999999999998</v>
      </c>
      <c r="I213" s="33">
        <v>0.68600000000000005</v>
      </c>
      <c r="J213" s="32">
        <v>0.29411764705882354</v>
      </c>
      <c r="K213" s="33">
        <v>0.52444852941176467</v>
      </c>
      <c r="L213" s="32">
        <f t="shared" si="13"/>
        <v>8.1176470588235627E-3</v>
      </c>
      <c r="M213" s="33">
        <f t="shared" si="13"/>
        <v>-0.16155147058823538</v>
      </c>
    </row>
    <row r="214" spans="1:13">
      <c r="A214" s="26">
        <v>581</v>
      </c>
      <c r="B214" s="27" t="s">
        <v>223</v>
      </c>
      <c r="C214" s="28">
        <v>2485</v>
      </c>
      <c r="D214" s="29">
        <v>7</v>
      </c>
      <c r="E214" s="30">
        <v>0.9751977401129942</v>
      </c>
      <c r="F214" s="31">
        <v>7.0999999999999994E-2</v>
      </c>
      <c r="G214" s="31">
        <v>0.36199999999999999</v>
      </c>
      <c r="H214" s="32">
        <v>7.0999999999999994E-2</v>
      </c>
      <c r="I214" s="33">
        <v>0.36199999999999999</v>
      </c>
      <c r="J214" s="32">
        <v>5.3571428571428568E-2</v>
      </c>
      <c r="K214" s="33">
        <v>0.41557539682539679</v>
      </c>
      <c r="L214" s="32">
        <f t="shared" si="13"/>
        <v>-1.7428571428571425E-2</v>
      </c>
      <c r="M214" s="33">
        <f t="shared" si="13"/>
        <v>5.3575396825396804E-2</v>
      </c>
    </row>
    <row r="215" spans="1:13">
      <c r="A215" s="26">
        <v>582</v>
      </c>
      <c r="B215" s="27" t="s">
        <v>224</v>
      </c>
      <c r="C215" s="28">
        <v>2148</v>
      </c>
      <c r="D215" s="29">
        <v>34</v>
      </c>
      <c r="E215" s="30">
        <v>0.80725638599810789</v>
      </c>
      <c r="F215" s="31">
        <v>0.38400000000000001</v>
      </c>
      <c r="G215" s="31">
        <v>0.441</v>
      </c>
      <c r="H215" s="32">
        <v>0.38400000000000001</v>
      </c>
      <c r="I215" s="33">
        <v>0.441</v>
      </c>
      <c r="J215" s="32">
        <v>0.29137931034482756</v>
      </c>
      <c r="K215" s="33">
        <v>0.33448275862068966</v>
      </c>
      <c r="L215" s="32">
        <f t="shared" si="13"/>
        <v>-9.262068965517245E-2</v>
      </c>
      <c r="M215" s="33">
        <f t="shared" si="13"/>
        <v>-0.10651724137931035</v>
      </c>
    </row>
    <row r="216" spans="1:13">
      <c r="A216" s="26">
        <v>583</v>
      </c>
      <c r="B216" s="27" t="s">
        <v>225</v>
      </c>
      <c r="C216" s="28">
        <v>1975</v>
      </c>
      <c r="D216" s="29">
        <v>6</v>
      </c>
      <c r="E216" s="30">
        <v>1.3159979685119354</v>
      </c>
      <c r="F216" s="31">
        <v>0.95899999999999996</v>
      </c>
      <c r="G216" s="31">
        <v>0.22900000000000001</v>
      </c>
      <c r="H216" s="32">
        <v>0.879</v>
      </c>
      <c r="I216" s="33">
        <v>0.20899999999999999</v>
      </c>
      <c r="J216" s="32">
        <v>1.3275000000000001</v>
      </c>
      <c r="K216" s="33">
        <v>0.80093750000000019</v>
      </c>
      <c r="L216" s="32">
        <f t="shared" si="13"/>
        <v>0.44850000000000012</v>
      </c>
      <c r="M216" s="33">
        <f t="shared" si="13"/>
        <v>0.59193750000000023</v>
      </c>
    </row>
    <row r="217" spans="1:13">
      <c r="A217" s="26">
        <v>585</v>
      </c>
      <c r="B217" s="27" t="s">
        <v>226</v>
      </c>
      <c r="C217" s="28">
        <v>1952</v>
      </c>
      <c r="D217" s="29">
        <v>46</v>
      </c>
      <c r="E217" s="30">
        <v>0.97834732423924431</v>
      </c>
      <c r="F217" s="31">
        <v>3.7999999999999999E-2</v>
      </c>
      <c r="G217" s="31">
        <v>0.30499999999999999</v>
      </c>
      <c r="H217" s="32">
        <v>3.5999999999999997E-2</v>
      </c>
      <c r="I217" s="33">
        <v>0.29099999999999998</v>
      </c>
      <c r="J217" s="32">
        <v>2.8571428571428564E-2</v>
      </c>
      <c r="K217" s="33">
        <v>0.22857142857142859</v>
      </c>
      <c r="L217" s="32">
        <f t="shared" si="13"/>
        <v>-7.4285714285714337E-3</v>
      </c>
      <c r="M217" s="33">
        <f t="shared" si="13"/>
        <v>-6.2428571428571389E-2</v>
      </c>
    </row>
    <row r="218" spans="1:13">
      <c r="A218" s="26">
        <v>586</v>
      </c>
      <c r="B218" s="27" t="s">
        <v>227</v>
      </c>
      <c r="C218" s="28">
        <v>3404</v>
      </c>
      <c r="D218" s="29">
        <v>41</v>
      </c>
      <c r="E218" s="30">
        <v>0.93636336604222414</v>
      </c>
      <c r="F218" s="31">
        <v>0.06</v>
      </c>
      <c r="G218" s="31">
        <v>5.8999999999999997E-2</v>
      </c>
      <c r="H218" s="32">
        <v>5.2999999999999999E-2</v>
      </c>
      <c r="I218" s="33">
        <v>5.1999999999999998E-2</v>
      </c>
      <c r="J218" s="32">
        <v>0.05</v>
      </c>
      <c r="K218" s="33">
        <v>0.26736111111111116</v>
      </c>
      <c r="L218" s="32">
        <f t="shared" si="13"/>
        <v>-2.9999999999999957E-3</v>
      </c>
      <c r="M218" s="33">
        <f t="shared" si="13"/>
        <v>0.21536111111111117</v>
      </c>
    </row>
    <row r="219" spans="1:13">
      <c r="A219" s="26">
        <v>588</v>
      </c>
      <c r="B219" s="27" t="s">
        <v>228</v>
      </c>
      <c r="C219" s="28">
        <v>1067</v>
      </c>
      <c r="D219" s="29">
        <v>14</v>
      </c>
      <c r="E219" s="30">
        <v>1.1580436847103512</v>
      </c>
      <c r="F219" s="31">
        <v>0.41099999999999998</v>
      </c>
      <c r="G219" s="31">
        <v>1.736</v>
      </c>
      <c r="H219" s="32">
        <v>0.37</v>
      </c>
      <c r="I219" s="33">
        <v>1.5629999999999999</v>
      </c>
      <c r="J219" s="32">
        <v>0.19473684210526318</v>
      </c>
      <c r="K219" s="33">
        <v>0.955921052631579</v>
      </c>
      <c r="L219" s="32">
        <f t="shared" si="13"/>
        <v>-0.17526315789473682</v>
      </c>
      <c r="M219" s="33">
        <f t="shared" si="13"/>
        <v>-0.60707894736842094</v>
      </c>
    </row>
    <row r="220" spans="1:13">
      <c r="A220" s="26">
        <v>598</v>
      </c>
      <c r="B220" s="27" t="s">
        <v>229</v>
      </c>
      <c r="C220" s="28">
        <v>3398</v>
      </c>
      <c r="D220" s="29">
        <v>15</v>
      </c>
      <c r="E220" s="30">
        <v>1.0677712089861078</v>
      </c>
      <c r="F220" s="31">
        <v>0.19400000000000001</v>
      </c>
      <c r="G220" s="31">
        <v>0.55300000000000005</v>
      </c>
      <c r="H220" s="32">
        <v>0.17799999999999999</v>
      </c>
      <c r="I220" s="33">
        <v>0.50700000000000001</v>
      </c>
      <c r="J220" s="32">
        <v>0.15918367346938778</v>
      </c>
      <c r="K220" s="33">
        <v>0.54999999999999993</v>
      </c>
      <c r="L220" s="32">
        <f t="shared" si="13"/>
        <v>-1.8816326530612215E-2</v>
      </c>
      <c r="M220" s="33">
        <f t="shared" si="13"/>
        <v>4.2999999999999927E-2</v>
      </c>
    </row>
    <row r="221" spans="1:13">
      <c r="A221" s="26">
        <v>600</v>
      </c>
      <c r="B221" s="27" t="s">
        <v>230</v>
      </c>
      <c r="C221" s="28">
        <v>4441</v>
      </c>
      <c r="D221" s="29">
        <v>23</v>
      </c>
      <c r="E221" s="30">
        <v>1.016926210955184</v>
      </c>
      <c r="F221" s="31">
        <v>0.156</v>
      </c>
      <c r="G221" s="31">
        <v>0.39200000000000002</v>
      </c>
      <c r="H221" s="32">
        <v>0.156</v>
      </c>
      <c r="I221" s="33">
        <v>0.39200000000000002</v>
      </c>
      <c r="J221" s="32">
        <v>0.30317460317460321</v>
      </c>
      <c r="K221" s="33">
        <v>0.42738095238095242</v>
      </c>
      <c r="L221" s="32">
        <f t="shared" si="13"/>
        <v>0.14717460317460321</v>
      </c>
      <c r="M221" s="33">
        <f t="shared" si="13"/>
        <v>3.5380952380952402E-2</v>
      </c>
    </row>
    <row r="222" spans="1:13">
      <c r="A222" s="26">
        <v>601</v>
      </c>
      <c r="B222" s="27" t="s">
        <v>231</v>
      </c>
      <c r="C222" s="28">
        <v>1047</v>
      </c>
      <c r="D222" s="29">
        <v>0</v>
      </c>
      <c r="E222" s="30">
        <v>1.0067526265520532</v>
      </c>
      <c r="F222" s="31">
        <v>3.2000000000000001E-2</v>
      </c>
      <c r="G222" s="31">
        <v>0.27300000000000002</v>
      </c>
      <c r="H222" s="32">
        <v>3.2000000000000001E-2</v>
      </c>
      <c r="I222" s="33">
        <v>0.27300000000000002</v>
      </c>
      <c r="J222" s="32">
        <v>2.1875000000000006E-2</v>
      </c>
      <c r="K222" s="33">
        <v>0.1875</v>
      </c>
      <c r="L222" s="32">
        <f t="shared" si="13"/>
        <v>-1.0124999999999995E-2</v>
      </c>
      <c r="M222" s="33">
        <f t="shared" si="13"/>
        <v>-8.550000000000002E-2</v>
      </c>
    </row>
    <row r="223" spans="1:13">
      <c r="A223" s="26">
        <v>606</v>
      </c>
      <c r="B223" s="27" t="s">
        <v>232</v>
      </c>
      <c r="C223" s="28">
        <v>2457</v>
      </c>
      <c r="D223" s="29">
        <v>15</v>
      </c>
      <c r="E223" s="30">
        <v>0.97402948402948453</v>
      </c>
      <c r="F223" s="31">
        <v>4.3999999999999997E-2</v>
      </c>
      <c r="G223" s="31">
        <v>0.309</v>
      </c>
      <c r="H223" s="32">
        <v>4.2000000000000003E-2</v>
      </c>
      <c r="I223" s="33">
        <v>0.29699999999999999</v>
      </c>
      <c r="J223" s="32">
        <v>0.19999999999999996</v>
      </c>
      <c r="K223" s="33">
        <v>0.32500000000000001</v>
      </c>
      <c r="L223" s="32">
        <f t="shared" si="13"/>
        <v>0.15799999999999995</v>
      </c>
      <c r="M223" s="33">
        <f t="shared" si="13"/>
        <v>2.8000000000000025E-2</v>
      </c>
    </row>
    <row r="224" spans="1:13">
      <c r="A224" s="26">
        <v>607</v>
      </c>
      <c r="B224" s="27" t="s">
        <v>233</v>
      </c>
      <c r="C224" s="28">
        <v>2092</v>
      </c>
      <c r="D224" s="29">
        <v>10</v>
      </c>
      <c r="E224" s="30">
        <v>0.92662343900096045</v>
      </c>
      <c r="F224" s="31">
        <v>0.20899999999999999</v>
      </c>
      <c r="G224" s="31">
        <v>0.314</v>
      </c>
      <c r="H224" s="32">
        <v>0.2</v>
      </c>
      <c r="I224" s="33">
        <v>0.3</v>
      </c>
      <c r="J224" s="32">
        <v>0.27857142857142858</v>
      </c>
      <c r="K224" s="33">
        <v>0.23571428571428574</v>
      </c>
      <c r="L224" s="32">
        <f t="shared" si="13"/>
        <v>7.857142857142857E-2</v>
      </c>
      <c r="M224" s="33">
        <f t="shared" si="13"/>
        <v>-6.4285714285714252E-2</v>
      </c>
    </row>
    <row r="225" spans="1:13">
      <c r="A225" s="26">
        <v>608</v>
      </c>
      <c r="B225" s="27" t="s">
        <v>102</v>
      </c>
      <c r="C225" s="28">
        <v>3322</v>
      </c>
      <c r="D225" s="29">
        <v>61</v>
      </c>
      <c r="E225" s="30">
        <v>1.1037902483900639</v>
      </c>
      <c r="F225" s="31">
        <v>3.2000000000000001E-2</v>
      </c>
      <c r="G225" s="31">
        <v>0.19</v>
      </c>
      <c r="H225" s="32">
        <v>2.9000000000000001E-2</v>
      </c>
      <c r="I225" s="33">
        <v>0.17399999999999999</v>
      </c>
      <c r="J225" s="32">
        <v>0.14722222222222225</v>
      </c>
      <c r="K225" s="33">
        <v>0.35312500000000002</v>
      </c>
      <c r="L225" s="32">
        <f t="shared" si="13"/>
        <v>0.11822222222222226</v>
      </c>
      <c r="M225" s="33">
        <f t="shared" si="13"/>
        <v>0.17912500000000003</v>
      </c>
    </row>
    <row r="226" spans="1:13">
      <c r="A226" s="26">
        <v>612</v>
      </c>
      <c r="B226" s="27" t="s">
        <v>234</v>
      </c>
      <c r="C226" s="28">
        <v>392</v>
      </c>
      <c r="D226" s="29">
        <v>3</v>
      </c>
      <c r="E226" s="30">
        <v>0.8917480719794344</v>
      </c>
      <c r="F226" s="31">
        <v>0</v>
      </c>
      <c r="G226" s="31">
        <v>3.1E-2</v>
      </c>
      <c r="H226" s="32">
        <v>0</v>
      </c>
      <c r="I226" s="33">
        <v>3.1E-2</v>
      </c>
      <c r="J226" s="32">
        <v>0</v>
      </c>
      <c r="K226" s="33">
        <v>0.17499999999999999</v>
      </c>
      <c r="L226" s="32">
        <f t="shared" si="13"/>
        <v>0</v>
      </c>
      <c r="M226" s="33">
        <f t="shared" si="13"/>
        <v>0.14399999999999999</v>
      </c>
    </row>
    <row r="227" spans="1:13">
      <c r="A227" s="26">
        <v>613</v>
      </c>
      <c r="B227" s="27" t="s">
        <v>235</v>
      </c>
      <c r="C227" s="28">
        <v>1306</v>
      </c>
      <c r="D227" s="29">
        <v>0</v>
      </c>
      <c r="E227" s="30">
        <v>0.62130168453292489</v>
      </c>
      <c r="F227" s="31">
        <v>2.4870000000000001</v>
      </c>
      <c r="G227" s="31">
        <v>3.177</v>
      </c>
      <c r="H227" s="32">
        <v>2.4870000000000001</v>
      </c>
      <c r="I227" s="33">
        <v>3.177</v>
      </c>
      <c r="J227" s="32">
        <v>2.5593750000000002</v>
      </c>
      <c r="K227" s="33">
        <v>2.9781249999999999</v>
      </c>
      <c r="L227" s="32">
        <f t="shared" si="13"/>
        <v>7.2375000000000078E-2</v>
      </c>
      <c r="M227" s="33">
        <f t="shared" si="13"/>
        <v>-0.19887500000000014</v>
      </c>
    </row>
    <row r="228" spans="1:13">
      <c r="A228" s="26">
        <v>614</v>
      </c>
      <c r="B228" s="27" t="s">
        <v>236</v>
      </c>
      <c r="C228" s="28">
        <v>2523</v>
      </c>
      <c r="D228" s="29">
        <v>6</v>
      </c>
      <c r="E228" s="30">
        <v>0.76921334922526818</v>
      </c>
      <c r="F228" s="31">
        <v>0.17100000000000001</v>
      </c>
      <c r="G228" s="31">
        <v>0.22900000000000001</v>
      </c>
      <c r="H228" s="32">
        <v>0.17100000000000001</v>
      </c>
      <c r="I228" s="33">
        <v>0.22900000000000001</v>
      </c>
      <c r="J228" s="32">
        <v>0.17142857142857143</v>
      </c>
      <c r="K228" s="33">
        <v>0.22931547619047624</v>
      </c>
      <c r="L228" s="32">
        <f t="shared" si="13"/>
        <v>4.2857142857141706E-4</v>
      </c>
      <c r="M228" s="33">
        <f t="shared" si="13"/>
        <v>3.154761904762271E-4</v>
      </c>
    </row>
    <row r="229" spans="1:13">
      <c r="A229" s="26">
        <v>661</v>
      </c>
      <c r="B229" s="27" t="s">
        <v>237</v>
      </c>
      <c r="C229" s="28">
        <v>3309</v>
      </c>
      <c r="D229" s="29">
        <v>10</v>
      </c>
      <c r="E229" s="30">
        <v>1.1181145801758108</v>
      </c>
      <c r="F229" s="31">
        <v>0.121</v>
      </c>
      <c r="G229" s="31">
        <v>0.56899999999999995</v>
      </c>
      <c r="H229" s="32">
        <v>0.111</v>
      </c>
      <c r="I229" s="33">
        <v>0.52200000000000002</v>
      </c>
      <c r="J229" s="32">
        <v>9.5238095238095233E-2</v>
      </c>
      <c r="K229" s="33">
        <v>0.50089285714285714</v>
      </c>
      <c r="L229" s="32">
        <f t="shared" si="13"/>
        <v>-1.5761904761904769E-2</v>
      </c>
      <c r="M229" s="33">
        <f t="shared" si="13"/>
        <v>-2.110714285714288E-2</v>
      </c>
    </row>
    <row r="230" spans="1:13">
      <c r="A230" s="26">
        <v>662</v>
      </c>
      <c r="B230" s="27" t="s">
        <v>238</v>
      </c>
      <c r="C230" s="28">
        <v>2878</v>
      </c>
      <c r="D230" s="29">
        <v>71</v>
      </c>
      <c r="E230" s="30">
        <v>1.0288528678304243</v>
      </c>
      <c r="F230" s="31">
        <v>0.34200000000000003</v>
      </c>
      <c r="G230" s="31">
        <v>0.54600000000000004</v>
      </c>
      <c r="H230" s="32">
        <v>0.32</v>
      </c>
      <c r="I230" s="33">
        <v>0.51</v>
      </c>
      <c r="J230" s="32">
        <v>0.41818181818181815</v>
      </c>
      <c r="K230" s="33">
        <v>1.1409090909090911</v>
      </c>
      <c r="L230" s="32">
        <f t="shared" si="13"/>
        <v>9.8181818181818148E-2</v>
      </c>
      <c r="M230" s="33">
        <f t="shared" si="13"/>
        <v>0.63090909090909109</v>
      </c>
    </row>
    <row r="231" spans="1:13">
      <c r="A231" s="26">
        <v>663</v>
      </c>
      <c r="B231" s="27" t="s">
        <v>239</v>
      </c>
      <c r="C231" s="28">
        <v>1041</v>
      </c>
      <c r="D231" s="29">
        <v>0</v>
      </c>
      <c r="E231" s="30">
        <v>1.0299231508165223</v>
      </c>
      <c r="F231" s="31">
        <v>0.27700000000000002</v>
      </c>
      <c r="G231" s="31">
        <v>0</v>
      </c>
      <c r="H231" s="32">
        <v>0.27700000000000002</v>
      </c>
      <c r="I231" s="33">
        <v>0</v>
      </c>
      <c r="J231" s="32">
        <v>0.27727272727272728</v>
      </c>
      <c r="K231" s="33">
        <v>0</v>
      </c>
      <c r="L231" s="32">
        <f t="shared" si="13"/>
        <v>2.7272727272725783E-4</v>
      </c>
      <c r="M231" s="33">
        <f t="shared" si="13"/>
        <v>0</v>
      </c>
    </row>
    <row r="232" spans="1:13">
      <c r="A232" s="26">
        <v>664</v>
      </c>
      <c r="B232" s="27" t="s">
        <v>240</v>
      </c>
      <c r="C232" s="28">
        <v>2082</v>
      </c>
      <c r="D232" s="29">
        <v>9</v>
      </c>
      <c r="E232" s="30">
        <v>0.91404245055475175</v>
      </c>
      <c r="F232" s="31">
        <v>0.223</v>
      </c>
      <c r="G232" s="31">
        <v>0.316</v>
      </c>
      <c r="H232" s="32">
        <v>0.223</v>
      </c>
      <c r="I232" s="33">
        <v>0.316</v>
      </c>
      <c r="J232" s="32">
        <v>0.50961538461538458</v>
      </c>
      <c r="K232" s="33">
        <v>0.24903846153846149</v>
      </c>
      <c r="L232" s="32">
        <f t="shared" si="13"/>
        <v>0.28661538461538461</v>
      </c>
      <c r="M232" s="33">
        <f t="shared" si="13"/>
        <v>-6.6961538461538517E-2</v>
      </c>
    </row>
    <row r="233" spans="1:13">
      <c r="A233" s="26">
        <v>665</v>
      </c>
      <c r="B233" s="27" t="s">
        <v>241</v>
      </c>
      <c r="C233" s="28">
        <v>2826</v>
      </c>
      <c r="D233" s="29">
        <v>1</v>
      </c>
      <c r="E233" s="30">
        <v>0.98240707964601759</v>
      </c>
      <c r="F233" s="31">
        <v>0.24199999999999999</v>
      </c>
      <c r="G233" s="31">
        <v>0.14899999999999999</v>
      </c>
      <c r="H233" s="32">
        <v>0.23400000000000001</v>
      </c>
      <c r="I233" s="33">
        <v>0.14399999999999999</v>
      </c>
      <c r="J233" s="32">
        <v>0.17613636363636365</v>
      </c>
      <c r="K233" s="33">
        <v>0.30113636363636365</v>
      </c>
      <c r="L233" s="32">
        <f t="shared" si="13"/>
        <v>-5.7863636363636367E-2</v>
      </c>
      <c r="M233" s="33">
        <f t="shared" si="13"/>
        <v>0.15713636363636366</v>
      </c>
    </row>
    <row r="234" spans="1:13">
      <c r="A234" s="26">
        <v>668</v>
      </c>
      <c r="B234" s="27" t="s">
        <v>242</v>
      </c>
      <c r="C234" s="28">
        <v>4887</v>
      </c>
      <c r="D234" s="29">
        <v>19</v>
      </c>
      <c r="E234" s="30">
        <v>0.95631059983566136</v>
      </c>
      <c r="F234" s="31">
        <v>0.42899999999999999</v>
      </c>
      <c r="G234" s="31">
        <v>0.438</v>
      </c>
      <c r="H234" s="32">
        <v>0.41299999999999998</v>
      </c>
      <c r="I234" s="33">
        <v>0.42899999999999999</v>
      </c>
      <c r="J234" s="32">
        <v>0.35937500000000011</v>
      </c>
      <c r="K234" s="33">
        <v>0.37675781249999996</v>
      </c>
      <c r="L234" s="32">
        <f t="shared" si="13"/>
        <v>-5.3624999999999867E-2</v>
      </c>
      <c r="M234" s="33">
        <f t="shared" si="13"/>
        <v>-5.2242187500000037E-2</v>
      </c>
    </row>
    <row r="235" spans="1:13">
      <c r="A235" s="26">
        <v>669</v>
      </c>
      <c r="B235" s="27" t="s">
        <v>243</v>
      </c>
      <c r="C235" s="28">
        <v>3701</v>
      </c>
      <c r="D235" s="29">
        <v>53</v>
      </c>
      <c r="E235" s="30">
        <v>0.96980811403508793</v>
      </c>
      <c r="F235" s="31">
        <v>0.155</v>
      </c>
      <c r="G235" s="31">
        <v>0.24299999999999999</v>
      </c>
      <c r="H235" s="32">
        <v>0.14199999999999999</v>
      </c>
      <c r="I235" s="33">
        <v>0.22900000000000001</v>
      </c>
      <c r="J235" s="32">
        <v>0.12100000000000001</v>
      </c>
      <c r="K235" s="33">
        <v>0.19549999999999992</v>
      </c>
      <c r="L235" s="32">
        <f t="shared" si="13"/>
        <v>-2.0999999999999977E-2</v>
      </c>
      <c r="M235" s="33">
        <f t="shared" si="13"/>
        <v>-3.3500000000000085E-2</v>
      </c>
    </row>
    <row r="236" spans="1:13">
      <c r="A236" s="26">
        <v>670</v>
      </c>
      <c r="B236" s="27" t="s">
        <v>244</v>
      </c>
      <c r="C236" s="28">
        <v>1209</v>
      </c>
      <c r="D236" s="29">
        <v>1</v>
      </c>
      <c r="E236" s="30">
        <v>0.9228890728476824</v>
      </c>
      <c r="F236" s="31">
        <v>0.111</v>
      </c>
      <c r="G236" s="31">
        <v>0</v>
      </c>
      <c r="H236" s="32">
        <v>0.10299999999999999</v>
      </c>
      <c r="I236" s="33">
        <v>0</v>
      </c>
      <c r="J236" s="32">
        <v>9.1176470588235289E-2</v>
      </c>
      <c r="K236" s="33">
        <v>0</v>
      </c>
      <c r="L236" s="32">
        <f t="shared" si="13"/>
        <v>-1.1823529411764705E-2</v>
      </c>
      <c r="M236" s="33">
        <f t="shared" si="13"/>
        <v>0</v>
      </c>
    </row>
    <row r="237" spans="1:13">
      <c r="A237" s="26">
        <v>671</v>
      </c>
      <c r="B237" s="27" t="s">
        <v>245</v>
      </c>
      <c r="C237" s="28">
        <v>7644</v>
      </c>
      <c r="D237" s="29">
        <v>25</v>
      </c>
      <c r="E237" s="30">
        <v>0.87362121013256222</v>
      </c>
      <c r="F237" s="31">
        <v>0.84299999999999997</v>
      </c>
      <c r="G237" s="31">
        <v>0.71199999999999997</v>
      </c>
      <c r="H237" s="32">
        <v>0.83299999999999996</v>
      </c>
      <c r="I237" s="33">
        <v>0.70299999999999996</v>
      </c>
      <c r="J237" s="32">
        <v>0.84312500000000001</v>
      </c>
      <c r="K237" s="33">
        <v>0.71156249999999999</v>
      </c>
      <c r="L237" s="32">
        <f t="shared" si="13"/>
        <v>1.0125000000000051E-2</v>
      </c>
      <c r="M237" s="33">
        <f t="shared" si="13"/>
        <v>8.5625000000000284E-3</v>
      </c>
    </row>
    <row r="238" spans="1:13">
      <c r="A238" s="26">
        <v>673</v>
      </c>
      <c r="B238" s="27" t="s">
        <v>246</v>
      </c>
      <c r="C238" s="28">
        <v>2366</v>
      </c>
      <c r="D238" s="29">
        <v>1</v>
      </c>
      <c r="E238" s="30">
        <v>1.0641479915433401</v>
      </c>
      <c r="F238" s="31">
        <v>0.36899999999999999</v>
      </c>
      <c r="G238" s="31">
        <v>0.46899999999999997</v>
      </c>
      <c r="H238" s="32">
        <v>0.36899999999999999</v>
      </c>
      <c r="I238" s="33">
        <v>0.46899999999999997</v>
      </c>
      <c r="J238" s="32">
        <v>0.31093749999999998</v>
      </c>
      <c r="K238" s="33">
        <v>0.39531249999999996</v>
      </c>
      <c r="L238" s="32">
        <f t="shared" si="13"/>
        <v>-5.8062500000000017E-2</v>
      </c>
      <c r="M238" s="33">
        <f t="shared" si="13"/>
        <v>-7.3687500000000017E-2</v>
      </c>
    </row>
    <row r="239" spans="1:13">
      <c r="A239" s="26">
        <v>701</v>
      </c>
      <c r="B239" s="27" t="s">
        <v>247</v>
      </c>
      <c r="C239" s="28">
        <v>4563</v>
      </c>
      <c r="D239" s="29">
        <v>48</v>
      </c>
      <c r="E239" s="30">
        <v>1.0364318936877082</v>
      </c>
      <c r="F239" s="31">
        <v>0.08</v>
      </c>
      <c r="G239" s="31">
        <v>0.375</v>
      </c>
      <c r="H239" s="32">
        <v>7.6999999999999999E-2</v>
      </c>
      <c r="I239" s="33">
        <v>0.35899999999999999</v>
      </c>
      <c r="J239" s="32">
        <v>6.6964285714285726E-2</v>
      </c>
      <c r="K239" s="33">
        <v>0.37016369047619052</v>
      </c>
      <c r="L239" s="32">
        <f t="shared" si="13"/>
        <v>-1.0035714285714273E-2</v>
      </c>
      <c r="M239" s="33">
        <f t="shared" si="13"/>
        <v>1.1163690476190535E-2</v>
      </c>
    </row>
    <row r="240" spans="1:13">
      <c r="A240" s="26">
        <v>703</v>
      </c>
      <c r="B240" s="27" t="s">
        <v>248</v>
      </c>
      <c r="C240" s="28">
        <v>4262</v>
      </c>
      <c r="D240" s="29">
        <v>26</v>
      </c>
      <c r="E240" s="30">
        <v>1.1022403210576017</v>
      </c>
      <c r="F240" s="31">
        <v>0.47</v>
      </c>
      <c r="G240" s="31">
        <v>1.1519999999999999</v>
      </c>
      <c r="H240" s="32">
        <v>0.442</v>
      </c>
      <c r="I240" s="33">
        <v>1.081</v>
      </c>
      <c r="J240" s="32">
        <v>0.60967741935483866</v>
      </c>
      <c r="K240" s="33">
        <v>1.3931451612903225</v>
      </c>
      <c r="L240" s="32">
        <f t="shared" si="13"/>
        <v>0.16767741935483865</v>
      </c>
      <c r="M240" s="33">
        <f t="shared" si="13"/>
        <v>0.31214516129032255</v>
      </c>
    </row>
    <row r="241" spans="1:13">
      <c r="A241" s="26">
        <v>706</v>
      </c>
      <c r="B241" s="27" t="s">
        <v>249</v>
      </c>
      <c r="C241" s="28">
        <v>1822</v>
      </c>
      <c r="D241" s="29">
        <v>0</v>
      </c>
      <c r="E241" s="30">
        <v>0.93751372118551024</v>
      </c>
      <c r="F241" s="31">
        <v>0.91600000000000004</v>
      </c>
      <c r="G241" s="31">
        <v>1.0960000000000001</v>
      </c>
      <c r="H241" s="32">
        <v>0.82899999999999996</v>
      </c>
      <c r="I241" s="33">
        <v>0.98599999999999999</v>
      </c>
      <c r="J241" s="32">
        <v>1.2625000000000002</v>
      </c>
      <c r="K241" s="33">
        <v>0.98625000000000007</v>
      </c>
      <c r="L241" s="32">
        <f t="shared" si="13"/>
        <v>0.43350000000000022</v>
      </c>
      <c r="M241" s="33">
        <f t="shared" si="13"/>
        <v>2.5000000000008349E-4</v>
      </c>
    </row>
    <row r="242" spans="1:13">
      <c r="A242" s="26">
        <v>707</v>
      </c>
      <c r="B242" s="27" t="s">
        <v>250</v>
      </c>
      <c r="C242" s="28">
        <v>1561</v>
      </c>
      <c r="D242" s="29">
        <v>7</v>
      </c>
      <c r="E242" s="30">
        <v>1.1396525096525101</v>
      </c>
      <c r="F242" s="31">
        <v>0</v>
      </c>
      <c r="G242" s="31">
        <v>8.4000000000000005E-2</v>
      </c>
      <c r="H242" s="32">
        <v>0</v>
      </c>
      <c r="I242" s="33">
        <v>7.9000000000000001E-2</v>
      </c>
      <c r="J242" s="32">
        <v>0.13333333333333333</v>
      </c>
      <c r="K242" s="33">
        <v>0.1125</v>
      </c>
      <c r="L242" s="32">
        <f t="shared" si="13"/>
        <v>0.13333333333333333</v>
      </c>
      <c r="M242" s="33">
        <f t="shared" si="13"/>
        <v>3.3500000000000002E-2</v>
      </c>
    </row>
    <row r="243" spans="1:13">
      <c r="A243" s="26">
        <v>709</v>
      </c>
      <c r="B243" s="27" t="s">
        <v>251</v>
      </c>
      <c r="C243" s="28">
        <v>3603</v>
      </c>
      <c r="D243" s="29">
        <v>8</v>
      </c>
      <c r="E243" s="30">
        <v>0.98372739916550711</v>
      </c>
      <c r="F243" s="31">
        <v>0.26900000000000002</v>
      </c>
      <c r="G243" s="31">
        <v>0.14099999999999999</v>
      </c>
      <c r="H243" s="32">
        <v>0.26900000000000002</v>
      </c>
      <c r="I243" s="33">
        <v>0.14099999999999999</v>
      </c>
      <c r="J243" s="32">
        <v>0.34512195121951222</v>
      </c>
      <c r="K243" s="33">
        <v>0.30111788617886182</v>
      </c>
      <c r="L243" s="32">
        <f t="shared" si="13"/>
        <v>7.6121951219512207E-2</v>
      </c>
      <c r="M243" s="33">
        <f t="shared" si="13"/>
        <v>0.16011788617886183</v>
      </c>
    </row>
    <row r="244" spans="1:13">
      <c r="A244" s="26">
        <v>710</v>
      </c>
      <c r="B244" s="27" t="s">
        <v>252</v>
      </c>
      <c r="C244" s="28">
        <v>918</v>
      </c>
      <c r="D244" s="29">
        <v>1</v>
      </c>
      <c r="E244" s="30">
        <v>1.030392584514721</v>
      </c>
      <c r="F244" s="31">
        <v>1</v>
      </c>
      <c r="G244" s="31">
        <v>0.47799999999999998</v>
      </c>
      <c r="H244" s="32">
        <v>1</v>
      </c>
      <c r="I244" s="33">
        <v>0.47799999999999998</v>
      </c>
      <c r="J244" s="32">
        <v>0.72647058823529409</v>
      </c>
      <c r="K244" s="33">
        <v>0.25294117647058828</v>
      </c>
      <c r="L244" s="32">
        <f t="shared" si="13"/>
        <v>-0.27352941176470591</v>
      </c>
      <c r="M244" s="33">
        <f t="shared" si="13"/>
        <v>-0.2250588235294117</v>
      </c>
    </row>
    <row r="245" spans="1:13">
      <c r="A245" s="26">
        <v>712</v>
      </c>
      <c r="B245" s="27" t="s">
        <v>253</v>
      </c>
      <c r="C245" s="28">
        <v>2364</v>
      </c>
      <c r="D245" s="29">
        <v>14</v>
      </c>
      <c r="E245" s="30">
        <v>1.0337872340425536</v>
      </c>
      <c r="F245" s="31">
        <v>0.24299999999999999</v>
      </c>
      <c r="G245" s="31">
        <v>0.06</v>
      </c>
      <c r="H245" s="32">
        <v>0.224</v>
      </c>
      <c r="I245" s="33">
        <v>8.5999999999999993E-2</v>
      </c>
      <c r="J245" s="32">
        <v>0.17500000000000002</v>
      </c>
      <c r="K245" s="33">
        <v>0.15992647058823531</v>
      </c>
      <c r="L245" s="32">
        <f t="shared" si="13"/>
        <v>-4.8999999999999988E-2</v>
      </c>
      <c r="M245" s="33">
        <f t="shared" si="13"/>
        <v>7.3926470588235316E-2</v>
      </c>
    </row>
    <row r="246" spans="1:13">
      <c r="A246" s="26">
        <v>714</v>
      </c>
      <c r="B246" s="27" t="s">
        <v>254</v>
      </c>
      <c r="C246" s="28">
        <v>2840</v>
      </c>
      <c r="D246" s="29">
        <v>13</v>
      </c>
      <c r="E246" s="30">
        <v>1.0976370711001056</v>
      </c>
      <c r="F246" s="31">
        <v>0.59699999999999998</v>
      </c>
      <c r="G246" s="31">
        <v>0.628</v>
      </c>
      <c r="H246" s="32">
        <v>0.57699999999999996</v>
      </c>
      <c r="I246" s="33">
        <v>0.60799999999999998</v>
      </c>
      <c r="J246" s="32">
        <v>0.54035087719298258</v>
      </c>
      <c r="K246" s="33">
        <v>0.4372807017543861</v>
      </c>
      <c r="L246" s="32">
        <f t="shared" si="13"/>
        <v>-3.6649122807017376E-2</v>
      </c>
      <c r="M246" s="33">
        <f t="shared" si="13"/>
        <v>-0.17071929824561388</v>
      </c>
    </row>
    <row r="247" spans="1:13">
      <c r="A247" s="26">
        <v>715</v>
      </c>
      <c r="B247" s="27" t="s">
        <v>255</v>
      </c>
      <c r="C247" s="28">
        <v>2477</v>
      </c>
      <c r="D247" s="29">
        <v>4</v>
      </c>
      <c r="E247" s="30">
        <v>1.0353052972098675</v>
      </c>
      <c r="F247" s="31">
        <v>6.9000000000000006E-2</v>
      </c>
      <c r="G247" s="31">
        <v>0.41399999999999998</v>
      </c>
      <c r="H247" s="32">
        <v>6.4000000000000001E-2</v>
      </c>
      <c r="I247" s="33">
        <v>0.38500000000000001</v>
      </c>
      <c r="J247" s="32">
        <v>6.4285714285714279E-2</v>
      </c>
      <c r="K247" s="33">
        <v>0.38482142857142859</v>
      </c>
      <c r="L247" s="32">
        <f t="shared" si="13"/>
        <v>2.8571428571427804E-4</v>
      </c>
      <c r="M247" s="33">
        <f t="shared" si="13"/>
        <v>-1.7857142857141683E-4</v>
      </c>
    </row>
    <row r="248" spans="1:13">
      <c r="A248" s="26">
        <v>716</v>
      </c>
      <c r="B248" s="27" t="s">
        <v>256</v>
      </c>
      <c r="C248" s="28">
        <v>1795</v>
      </c>
      <c r="D248" s="29">
        <v>1</v>
      </c>
      <c r="E248" s="30">
        <v>0.95688963210702438</v>
      </c>
      <c r="F248" s="31">
        <v>8.0000000000000002E-3</v>
      </c>
      <c r="G248" s="31">
        <v>0.51300000000000001</v>
      </c>
      <c r="H248" s="32">
        <v>8.0000000000000002E-3</v>
      </c>
      <c r="I248" s="33">
        <v>0.48599999999999999</v>
      </c>
      <c r="J248" s="32">
        <v>7.1428571428571383E-3</v>
      </c>
      <c r="K248" s="33">
        <v>0.43928571428571428</v>
      </c>
      <c r="L248" s="32">
        <f t="shared" si="13"/>
        <v>-8.5714285714286187E-4</v>
      </c>
      <c r="M248" s="33">
        <f t="shared" si="13"/>
        <v>-4.6714285714285708E-2</v>
      </c>
    </row>
    <row r="249" spans="1:13">
      <c r="A249" s="26">
        <v>718</v>
      </c>
      <c r="B249" s="27" t="s">
        <v>257</v>
      </c>
      <c r="C249" s="28">
        <v>10667</v>
      </c>
      <c r="D249" s="29">
        <v>49</v>
      </c>
      <c r="E249" s="30">
        <v>0.85010830664908599</v>
      </c>
      <c r="F249" s="31">
        <v>4.9000000000000002E-2</v>
      </c>
      <c r="G249" s="31">
        <v>9.6000000000000002E-2</v>
      </c>
      <c r="H249" s="32">
        <v>4.9000000000000002E-2</v>
      </c>
      <c r="I249" s="33">
        <v>9.0999999999999998E-2</v>
      </c>
      <c r="J249" s="32">
        <v>5.1200000000000009E-2</v>
      </c>
      <c r="K249" s="33">
        <v>0.10929999999999999</v>
      </c>
      <c r="L249" s="32">
        <f t="shared" si="13"/>
        <v>2.2000000000000075E-3</v>
      </c>
      <c r="M249" s="33">
        <f t="shared" si="13"/>
        <v>1.8299999999999997E-2</v>
      </c>
    </row>
    <row r="250" spans="1:13">
      <c r="A250" s="26">
        <v>719</v>
      </c>
      <c r="B250" s="27" t="s">
        <v>258</v>
      </c>
      <c r="C250" s="28">
        <v>2845</v>
      </c>
      <c r="D250" s="29">
        <v>31</v>
      </c>
      <c r="E250" s="30">
        <v>0.987135749822317</v>
      </c>
      <c r="F250" s="31">
        <v>0.105</v>
      </c>
      <c r="G250" s="31">
        <v>0.20799999999999999</v>
      </c>
      <c r="H250" s="32">
        <v>9.2999999999999999E-2</v>
      </c>
      <c r="I250" s="33">
        <v>0.184</v>
      </c>
      <c r="J250" s="32">
        <v>0.16081081081081081</v>
      </c>
      <c r="K250" s="33">
        <v>0.17398648648648649</v>
      </c>
      <c r="L250" s="32">
        <f t="shared" si="13"/>
        <v>6.7810810810810807E-2</v>
      </c>
      <c r="M250" s="33">
        <f t="shared" si="13"/>
        <v>-1.0013513513513511E-2</v>
      </c>
    </row>
    <row r="251" spans="1:13">
      <c r="A251" s="26">
        <v>720</v>
      </c>
      <c r="B251" s="27" t="s">
        <v>259</v>
      </c>
      <c r="C251" s="28">
        <v>1307</v>
      </c>
      <c r="D251" s="29">
        <v>2</v>
      </c>
      <c r="E251" s="30">
        <v>1.0835095785440607</v>
      </c>
      <c r="F251" s="31">
        <v>1.7000000000000001E-2</v>
      </c>
      <c r="G251" s="31">
        <v>0</v>
      </c>
      <c r="H251" s="32">
        <v>1.4999999999999999E-2</v>
      </c>
      <c r="I251" s="33">
        <v>0</v>
      </c>
      <c r="J251" s="32">
        <v>1.5384615384615382E-2</v>
      </c>
      <c r="K251" s="33">
        <v>0</v>
      </c>
      <c r="L251" s="32">
        <f t="shared" si="13"/>
        <v>3.8461538461538256E-4</v>
      </c>
      <c r="M251" s="33">
        <f t="shared" si="13"/>
        <v>0</v>
      </c>
    </row>
    <row r="252" spans="1:13">
      <c r="A252" s="26">
        <v>721</v>
      </c>
      <c r="B252" s="27" t="s">
        <v>260</v>
      </c>
      <c r="C252" s="28">
        <v>1958</v>
      </c>
      <c r="D252" s="29">
        <v>3</v>
      </c>
      <c r="E252" s="30">
        <v>0.92949360613810794</v>
      </c>
      <c r="F252" s="31">
        <v>0.29299999999999998</v>
      </c>
      <c r="G252" s="31">
        <v>6.8000000000000005E-2</v>
      </c>
      <c r="H252" s="32">
        <v>0.29299999999999998</v>
      </c>
      <c r="I252" s="33">
        <v>6.8000000000000005E-2</v>
      </c>
      <c r="J252" s="32">
        <v>0.26785714285714285</v>
      </c>
      <c r="K252" s="33">
        <v>0.26428571428571429</v>
      </c>
      <c r="L252" s="32">
        <f t="shared" si="13"/>
        <v>-2.5142857142857133E-2</v>
      </c>
      <c r="M252" s="33">
        <f t="shared" si="13"/>
        <v>0.19628571428571429</v>
      </c>
    </row>
    <row r="253" spans="1:13">
      <c r="A253" s="26">
        <v>722</v>
      </c>
      <c r="B253" s="27" t="s">
        <v>261</v>
      </c>
      <c r="C253" s="28">
        <v>3927</v>
      </c>
      <c r="D253" s="29">
        <v>9</v>
      </c>
      <c r="E253" s="30">
        <v>1.2599438489025008</v>
      </c>
      <c r="F253" s="31">
        <v>0.46400000000000002</v>
      </c>
      <c r="G253" s="31">
        <v>0.39400000000000002</v>
      </c>
      <c r="H253" s="32">
        <v>0.443</v>
      </c>
      <c r="I253" s="33">
        <v>0.38500000000000001</v>
      </c>
      <c r="J253" s="32">
        <v>0.38750000000000001</v>
      </c>
      <c r="K253" s="33">
        <v>0.390625</v>
      </c>
      <c r="L253" s="32">
        <f t="shared" si="13"/>
        <v>-5.5499999999999994E-2</v>
      </c>
      <c r="M253" s="33">
        <f t="shared" si="13"/>
        <v>5.6249999999999911E-3</v>
      </c>
    </row>
    <row r="254" spans="1:13">
      <c r="A254" s="26">
        <v>723</v>
      </c>
      <c r="B254" s="27" t="s">
        <v>262</v>
      </c>
      <c r="C254" s="28">
        <v>8297</v>
      </c>
      <c r="D254" s="29">
        <v>5</v>
      </c>
      <c r="E254" s="30">
        <v>1.1114411480945479</v>
      </c>
      <c r="F254" s="31">
        <v>0.29699999999999999</v>
      </c>
      <c r="G254" s="31">
        <v>0.79300000000000004</v>
      </c>
      <c r="H254" s="32">
        <v>0.29699999999999999</v>
      </c>
      <c r="I254" s="33">
        <v>0.79300000000000004</v>
      </c>
      <c r="J254" s="32">
        <v>0.2808510638297872</v>
      </c>
      <c r="K254" s="33">
        <v>0.75093085106382973</v>
      </c>
      <c r="L254" s="32">
        <f t="shared" si="13"/>
        <v>-1.6148936170212791E-2</v>
      </c>
      <c r="M254" s="33">
        <f t="shared" si="13"/>
        <v>-4.2069148936170309E-2</v>
      </c>
    </row>
    <row r="255" spans="1:13">
      <c r="A255" s="26">
        <v>724</v>
      </c>
      <c r="B255" s="27" t="s">
        <v>263</v>
      </c>
      <c r="C255" s="28">
        <v>4079</v>
      </c>
      <c r="D255" s="29">
        <v>12</v>
      </c>
      <c r="E255" s="30">
        <v>1.0692844848782879</v>
      </c>
      <c r="F255" s="31">
        <v>0.438</v>
      </c>
      <c r="G255" s="31">
        <v>0.46700000000000003</v>
      </c>
      <c r="H255" s="32">
        <v>0.438</v>
      </c>
      <c r="I255" s="33">
        <v>0.46700000000000003</v>
      </c>
      <c r="J255" s="32">
        <v>0.47545454545454552</v>
      </c>
      <c r="K255" s="33">
        <v>0.36</v>
      </c>
      <c r="L255" s="32">
        <f t="shared" si="13"/>
        <v>3.7454545454545518E-2</v>
      </c>
      <c r="M255" s="33">
        <f t="shared" si="13"/>
        <v>-0.10700000000000004</v>
      </c>
    </row>
    <row r="256" spans="1:13">
      <c r="A256" s="26">
        <v>726</v>
      </c>
      <c r="B256" s="27" t="s">
        <v>264</v>
      </c>
      <c r="C256" s="28">
        <v>1023</v>
      </c>
      <c r="D256" s="29">
        <v>1</v>
      </c>
      <c r="E256" s="30">
        <v>0.93312133072407044</v>
      </c>
      <c r="F256" s="31">
        <v>0.69499999999999995</v>
      </c>
      <c r="G256" s="31">
        <v>0.61399999999999999</v>
      </c>
      <c r="H256" s="32">
        <v>0.69499999999999995</v>
      </c>
      <c r="I256" s="33">
        <v>0.61399999999999999</v>
      </c>
      <c r="J256" s="32">
        <v>0.63750000000000007</v>
      </c>
      <c r="K256" s="33">
        <v>0.5625</v>
      </c>
      <c r="L256" s="32">
        <f t="shared" si="13"/>
        <v>-5.7499999999999885E-2</v>
      </c>
      <c r="M256" s="33">
        <f t="shared" si="13"/>
        <v>-5.149999999999999E-2</v>
      </c>
    </row>
    <row r="257" spans="1:13">
      <c r="A257" s="26">
        <v>728</v>
      </c>
      <c r="B257" s="27" t="s">
        <v>265</v>
      </c>
      <c r="C257" s="28">
        <v>2934</v>
      </c>
      <c r="D257" s="29">
        <v>25</v>
      </c>
      <c r="E257" s="30">
        <v>1.0113337916809904</v>
      </c>
      <c r="F257" s="31">
        <v>2.8000000000000001E-2</v>
      </c>
      <c r="G257" s="31">
        <v>6.9000000000000006E-2</v>
      </c>
      <c r="H257" s="32">
        <v>2.8000000000000001E-2</v>
      </c>
      <c r="I257" s="33">
        <v>6.9000000000000006E-2</v>
      </c>
      <c r="J257" s="32">
        <v>1.9999999999999997E-2</v>
      </c>
      <c r="K257" s="33">
        <v>0.05</v>
      </c>
      <c r="L257" s="32">
        <f t="shared" si="13"/>
        <v>-8.0000000000000036E-3</v>
      </c>
      <c r="M257" s="33">
        <f t="shared" si="13"/>
        <v>-1.9000000000000003E-2</v>
      </c>
    </row>
    <row r="258" spans="1:13">
      <c r="A258" s="26">
        <v>729</v>
      </c>
      <c r="B258" s="27" t="s">
        <v>266</v>
      </c>
      <c r="C258" s="28">
        <v>4279</v>
      </c>
      <c r="D258" s="29">
        <v>97</v>
      </c>
      <c r="E258" s="30">
        <v>1.017515542802488</v>
      </c>
      <c r="F258" s="31">
        <v>0.35899999999999999</v>
      </c>
      <c r="G258" s="31">
        <v>0.48199999999999998</v>
      </c>
      <c r="H258" s="32">
        <v>0.33600000000000002</v>
      </c>
      <c r="I258" s="33">
        <v>0.45</v>
      </c>
      <c r="J258" s="32">
        <v>0.3401639344262295</v>
      </c>
      <c r="K258" s="33">
        <v>0.33169398907103825</v>
      </c>
      <c r="L258" s="32">
        <f t="shared" si="13"/>
        <v>4.1639344262294764E-3</v>
      </c>
      <c r="M258" s="33">
        <f t="shared" si="13"/>
        <v>-0.11830601092896176</v>
      </c>
    </row>
    <row r="259" spans="1:13">
      <c r="A259" s="26">
        <v>730</v>
      </c>
      <c r="B259" s="39" t="s">
        <v>267</v>
      </c>
      <c r="C259" s="28">
        <v>1985</v>
      </c>
      <c r="D259" s="29">
        <v>16</v>
      </c>
      <c r="E259" s="30">
        <v>0.97109700355510387</v>
      </c>
      <c r="F259" s="31">
        <v>0.39500000000000002</v>
      </c>
      <c r="G259" s="31">
        <v>0.56999999999999995</v>
      </c>
      <c r="H259" s="32">
        <v>0.375</v>
      </c>
      <c r="I259" s="33">
        <v>0.54100000000000004</v>
      </c>
      <c r="J259" s="32">
        <v>0.41612903225806447</v>
      </c>
      <c r="K259" s="33">
        <v>0.55887096774193545</v>
      </c>
      <c r="L259" s="32">
        <f t="shared" si="13"/>
        <v>4.1129032258064468E-2</v>
      </c>
      <c r="M259" s="33">
        <f t="shared" si="13"/>
        <v>1.7870967741935417E-2</v>
      </c>
    </row>
    <row r="260" spans="1:13">
      <c r="A260" s="26">
        <v>731</v>
      </c>
      <c r="B260" s="27" t="s">
        <v>268</v>
      </c>
      <c r="C260" s="28">
        <v>2129</v>
      </c>
      <c r="D260" s="29">
        <v>7</v>
      </c>
      <c r="E260" s="30">
        <v>0.94410933081998116</v>
      </c>
      <c r="F260" s="31">
        <v>0.46899999999999997</v>
      </c>
      <c r="G260" s="31">
        <v>0.19500000000000001</v>
      </c>
      <c r="H260" s="32">
        <v>0.42099999999999999</v>
      </c>
      <c r="I260" s="33">
        <v>0.17499999999999999</v>
      </c>
      <c r="J260" s="32">
        <v>0.34390243902439022</v>
      </c>
      <c r="K260" s="33">
        <v>0.2481707317073171</v>
      </c>
      <c r="L260" s="32">
        <f t="shared" si="13"/>
        <v>-7.7097560975609769E-2</v>
      </c>
      <c r="M260" s="33">
        <f t="shared" si="13"/>
        <v>7.317073170731711E-2</v>
      </c>
    </row>
    <row r="261" spans="1:13">
      <c r="A261" s="26">
        <v>732</v>
      </c>
      <c r="B261" s="27" t="s">
        <v>269</v>
      </c>
      <c r="C261" s="28">
        <v>2373</v>
      </c>
      <c r="D261" s="29">
        <v>4</v>
      </c>
      <c r="E261" s="30">
        <v>1.0982397636133394</v>
      </c>
      <c r="F261" s="31">
        <v>0.106</v>
      </c>
      <c r="G261" s="31">
        <v>0.06</v>
      </c>
      <c r="H261" s="32">
        <v>0.106</v>
      </c>
      <c r="I261" s="33">
        <v>0.06</v>
      </c>
      <c r="J261" s="32">
        <v>8.2812500000000011E-2</v>
      </c>
      <c r="K261" s="33">
        <v>7.8125E-2</v>
      </c>
      <c r="L261" s="32">
        <f t="shared" si="13"/>
        <v>-2.3187499999999986E-2</v>
      </c>
      <c r="M261" s="33">
        <f t="shared" si="13"/>
        <v>1.8125000000000002E-2</v>
      </c>
    </row>
    <row r="262" spans="1:13">
      <c r="A262" s="26">
        <v>733</v>
      </c>
      <c r="B262" s="27" t="s">
        <v>270</v>
      </c>
      <c r="C262" s="28">
        <v>1004</v>
      </c>
      <c r="D262" s="29">
        <v>7</v>
      </c>
      <c r="E262" s="30">
        <v>1.1201103309929787</v>
      </c>
      <c r="F262" s="31">
        <v>0</v>
      </c>
      <c r="G262" s="31">
        <v>0</v>
      </c>
      <c r="H262" s="32">
        <v>0</v>
      </c>
      <c r="I262" s="33">
        <v>0</v>
      </c>
      <c r="J262" s="32">
        <v>0</v>
      </c>
      <c r="K262" s="33">
        <v>0</v>
      </c>
      <c r="L262" s="32">
        <f t="shared" si="13"/>
        <v>0</v>
      </c>
      <c r="M262" s="33">
        <f t="shared" si="13"/>
        <v>0</v>
      </c>
    </row>
    <row r="263" spans="1:13">
      <c r="A263" s="26">
        <v>735</v>
      </c>
      <c r="B263" s="27" t="s">
        <v>271</v>
      </c>
      <c r="C263" s="28">
        <v>1387</v>
      </c>
      <c r="D263" s="29">
        <v>2</v>
      </c>
      <c r="E263" s="30">
        <v>0.98200722021660625</v>
      </c>
      <c r="F263" s="31">
        <v>0.05</v>
      </c>
      <c r="G263" s="31">
        <v>0.29799999999999999</v>
      </c>
      <c r="H263" s="32">
        <v>4.3999999999999997E-2</v>
      </c>
      <c r="I263" s="33">
        <v>0.26100000000000001</v>
      </c>
      <c r="J263" s="32">
        <v>4.9999999999999996E-2</v>
      </c>
      <c r="K263" s="33">
        <v>0.2319444444444444</v>
      </c>
      <c r="L263" s="32">
        <f t="shared" ref="L263:M326" si="14">J263-H263</f>
        <v>5.9999999999999984E-3</v>
      </c>
      <c r="M263" s="33">
        <f t="shared" si="14"/>
        <v>-2.9055555555555612E-2</v>
      </c>
    </row>
    <row r="264" spans="1:13">
      <c r="A264" s="26">
        <v>753</v>
      </c>
      <c r="B264" s="27" t="s">
        <v>272</v>
      </c>
      <c r="C264" s="28">
        <v>4992</v>
      </c>
      <c r="D264" s="29">
        <v>6</v>
      </c>
      <c r="E264" s="30">
        <v>1.0423064580826316</v>
      </c>
      <c r="F264" s="31">
        <v>0.27</v>
      </c>
      <c r="G264" s="31">
        <v>0.83099999999999996</v>
      </c>
      <c r="H264" s="32">
        <v>0.25600000000000001</v>
      </c>
      <c r="I264" s="33">
        <v>0.78800000000000003</v>
      </c>
      <c r="J264" s="32">
        <v>0.25593220338983053</v>
      </c>
      <c r="K264" s="33">
        <v>0.77499999999999991</v>
      </c>
      <c r="L264" s="32">
        <f t="shared" si="14"/>
        <v>-6.7796610169479354E-5</v>
      </c>
      <c r="M264" s="33">
        <f t="shared" si="14"/>
        <v>-1.3000000000000123E-2</v>
      </c>
    </row>
    <row r="265" spans="1:13">
      <c r="A265" s="26">
        <v>754</v>
      </c>
      <c r="B265" s="27" t="s">
        <v>273</v>
      </c>
      <c r="C265" s="28">
        <v>2727</v>
      </c>
      <c r="D265" s="29">
        <v>12</v>
      </c>
      <c r="E265" s="30">
        <v>1.0234217311233886</v>
      </c>
      <c r="F265" s="31">
        <v>3.5000000000000003E-2</v>
      </c>
      <c r="G265" s="31">
        <v>0.188</v>
      </c>
      <c r="H265" s="32">
        <v>3.3000000000000002E-2</v>
      </c>
      <c r="I265" s="33">
        <v>0.182</v>
      </c>
      <c r="J265" s="32">
        <v>8.1818181818181818E-2</v>
      </c>
      <c r="K265" s="33">
        <v>0.31035353535353533</v>
      </c>
      <c r="L265" s="32">
        <f t="shared" si="14"/>
        <v>4.8818181818181816E-2</v>
      </c>
      <c r="M265" s="33">
        <f t="shared" si="14"/>
        <v>0.12835353535353533</v>
      </c>
    </row>
    <row r="266" spans="1:13">
      <c r="A266" s="26">
        <v>756</v>
      </c>
      <c r="B266" s="27" t="s">
        <v>274</v>
      </c>
      <c r="C266" s="28">
        <v>1338</v>
      </c>
      <c r="D266" s="29">
        <v>1</v>
      </c>
      <c r="E266" s="30">
        <v>0.9584442782348539</v>
      </c>
      <c r="F266" s="31">
        <v>0.44600000000000001</v>
      </c>
      <c r="G266" s="31">
        <v>0.44400000000000001</v>
      </c>
      <c r="H266" s="32">
        <v>0.41699999999999998</v>
      </c>
      <c r="I266" s="33">
        <v>0.44400000000000001</v>
      </c>
      <c r="J266" s="32">
        <v>0.56000000000000005</v>
      </c>
      <c r="K266" s="33">
        <v>0.53500000000000014</v>
      </c>
      <c r="L266" s="32">
        <f t="shared" si="14"/>
        <v>0.14300000000000007</v>
      </c>
      <c r="M266" s="33">
        <f t="shared" si="14"/>
        <v>9.1000000000000136E-2</v>
      </c>
    </row>
    <row r="267" spans="1:13">
      <c r="A267" s="26">
        <v>757</v>
      </c>
      <c r="B267" s="27" t="s">
        <v>275</v>
      </c>
      <c r="C267" s="28">
        <v>2398</v>
      </c>
      <c r="D267" s="29">
        <v>0</v>
      </c>
      <c r="E267" s="30">
        <v>0.84354045037531278</v>
      </c>
      <c r="F267" s="31">
        <v>0.33700000000000002</v>
      </c>
      <c r="G267" s="31">
        <v>0.69799999999999995</v>
      </c>
      <c r="H267" s="32">
        <v>0.29799999999999999</v>
      </c>
      <c r="I267" s="33">
        <v>0.63800000000000001</v>
      </c>
      <c r="J267" s="32">
        <v>0.37638888888888888</v>
      </c>
      <c r="K267" s="33">
        <v>0.54895833333333344</v>
      </c>
      <c r="L267" s="32">
        <f t="shared" si="14"/>
        <v>7.8388888888888897E-2</v>
      </c>
      <c r="M267" s="33">
        <f t="shared" si="14"/>
        <v>-8.9041666666666575E-2</v>
      </c>
    </row>
    <row r="268" spans="1:13">
      <c r="A268" s="26">
        <v>758</v>
      </c>
      <c r="B268" s="27" t="s">
        <v>276</v>
      </c>
      <c r="C268" s="28">
        <v>1718</v>
      </c>
      <c r="D268" s="29">
        <v>13</v>
      </c>
      <c r="E268" s="30">
        <v>1.0601876832844579</v>
      </c>
      <c r="F268" s="31">
        <v>5.6000000000000001E-2</v>
      </c>
      <c r="G268" s="31">
        <v>0.186</v>
      </c>
      <c r="H268" s="32">
        <v>5.2999999999999999E-2</v>
      </c>
      <c r="I268" s="33">
        <v>0.17599999999999999</v>
      </c>
      <c r="J268" s="32">
        <v>0.06</v>
      </c>
      <c r="K268" s="33">
        <v>0.13400000000000001</v>
      </c>
      <c r="L268" s="32">
        <f t="shared" si="14"/>
        <v>6.9999999999999993E-3</v>
      </c>
      <c r="M268" s="33">
        <f t="shared" si="14"/>
        <v>-4.1999999999999982E-2</v>
      </c>
    </row>
    <row r="269" spans="1:13">
      <c r="A269" s="26">
        <v>759</v>
      </c>
      <c r="B269" s="27" t="s">
        <v>277</v>
      </c>
      <c r="C269" s="28">
        <v>920</v>
      </c>
      <c r="D269" s="29">
        <v>47</v>
      </c>
      <c r="E269" s="30">
        <v>0.81744558991981642</v>
      </c>
      <c r="F269" s="31">
        <v>7.4999999999999997E-2</v>
      </c>
      <c r="G269" s="31">
        <v>0.20599999999999999</v>
      </c>
      <c r="H269" s="32">
        <v>6.7000000000000004E-2</v>
      </c>
      <c r="I269" s="33">
        <v>0.183</v>
      </c>
      <c r="J269" s="32">
        <v>5.4545454545454557E-2</v>
      </c>
      <c r="K269" s="33">
        <v>0.15</v>
      </c>
      <c r="L269" s="32">
        <f t="shared" si="14"/>
        <v>-1.2454545454545447E-2</v>
      </c>
      <c r="M269" s="33">
        <f t="shared" si="14"/>
        <v>-3.3000000000000002E-2</v>
      </c>
    </row>
    <row r="270" spans="1:13">
      <c r="A270" s="26">
        <v>762</v>
      </c>
      <c r="B270" s="27" t="s">
        <v>278</v>
      </c>
      <c r="C270" s="28">
        <v>2000</v>
      </c>
      <c r="D270" s="29">
        <v>3</v>
      </c>
      <c r="E270" s="30">
        <v>1.1178417626439656</v>
      </c>
      <c r="F270" s="31">
        <v>0.23899999999999999</v>
      </c>
      <c r="G270" s="31">
        <v>5.7000000000000002E-2</v>
      </c>
      <c r="H270" s="32">
        <v>0.219</v>
      </c>
      <c r="I270" s="33">
        <v>5.1999999999999998E-2</v>
      </c>
      <c r="J270" s="32">
        <v>0.109375</v>
      </c>
      <c r="K270" s="33">
        <v>0.11614583333333332</v>
      </c>
      <c r="L270" s="32">
        <f t="shared" si="14"/>
        <v>-0.109625</v>
      </c>
      <c r="M270" s="33">
        <f t="shared" si="14"/>
        <v>6.4145833333333319E-2</v>
      </c>
    </row>
    <row r="271" spans="1:13">
      <c r="A271" s="26">
        <v>764</v>
      </c>
      <c r="B271" s="27" t="s">
        <v>279</v>
      </c>
      <c r="C271" s="28">
        <v>1016</v>
      </c>
      <c r="D271" s="29">
        <v>10</v>
      </c>
      <c r="E271" s="30">
        <v>1.2133001988071563</v>
      </c>
      <c r="F271" s="31">
        <v>3.9E-2</v>
      </c>
      <c r="G271" s="31">
        <v>0.121</v>
      </c>
      <c r="H271" s="32">
        <v>3.2000000000000001E-2</v>
      </c>
      <c r="I271" s="33">
        <v>9.9000000000000005E-2</v>
      </c>
      <c r="J271" s="32">
        <v>1.9444444444444448E-2</v>
      </c>
      <c r="K271" s="33">
        <v>6.0416666666666674E-2</v>
      </c>
      <c r="L271" s="32">
        <f t="shared" si="14"/>
        <v>-1.2555555555555552E-2</v>
      </c>
      <c r="M271" s="33">
        <f t="shared" si="14"/>
        <v>-3.8583333333333331E-2</v>
      </c>
    </row>
    <row r="272" spans="1:13">
      <c r="A272" s="26">
        <v>765</v>
      </c>
      <c r="B272" s="39" t="s">
        <v>280</v>
      </c>
      <c r="C272" s="28">
        <v>2498</v>
      </c>
      <c r="D272" s="29">
        <v>7</v>
      </c>
      <c r="E272" s="30">
        <v>1.0968325973504618</v>
      </c>
      <c r="F272" s="31">
        <v>0.25700000000000001</v>
      </c>
      <c r="G272" s="31">
        <v>0.96</v>
      </c>
      <c r="H272" s="32">
        <v>0.248</v>
      </c>
      <c r="I272" s="33">
        <v>0.92700000000000005</v>
      </c>
      <c r="J272" s="32">
        <v>0.24827586206896549</v>
      </c>
      <c r="K272" s="33">
        <v>0.92715517241379308</v>
      </c>
      <c r="L272" s="32">
        <f t="shared" si="14"/>
        <v>2.7586206896548782E-4</v>
      </c>
      <c r="M272" s="33">
        <f t="shared" si="14"/>
        <v>1.5517241379303659E-4</v>
      </c>
    </row>
    <row r="273" spans="1:13">
      <c r="A273" s="26">
        <v>766</v>
      </c>
      <c r="B273" s="27" t="s">
        <v>281</v>
      </c>
      <c r="C273" s="28">
        <v>2366</v>
      </c>
      <c r="D273" s="29">
        <v>5</v>
      </c>
      <c r="E273" s="30">
        <v>0.93192291401948291</v>
      </c>
      <c r="F273" s="31">
        <v>0.47099999999999997</v>
      </c>
      <c r="G273" s="31">
        <v>0.66100000000000003</v>
      </c>
      <c r="H273" s="32">
        <v>0.45400000000000001</v>
      </c>
      <c r="I273" s="33">
        <v>0.63600000000000001</v>
      </c>
      <c r="J273" s="32">
        <v>0.47222222222222221</v>
      </c>
      <c r="K273" s="33">
        <v>0.77870370370370368</v>
      </c>
      <c r="L273" s="32">
        <f t="shared" si="14"/>
        <v>1.8222222222222195E-2</v>
      </c>
      <c r="M273" s="33">
        <f t="shared" si="14"/>
        <v>0.14270370370370367</v>
      </c>
    </row>
    <row r="274" spans="1:13">
      <c r="A274" s="26">
        <v>767</v>
      </c>
      <c r="B274" s="27" t="s">
        <v>282</v>
      </c>
      <c r="C274" s="28">
        <v>2913</v>
      </c>
      <c r="D274" s="29">
        <v>13</v>
      </c>
      <c r="E274" s="30">
        <v>0.85798275862068996</v>
      </c>
      <c r="F274" s="31">
        <v>0</v>
      </c>
      <c r="G274" s="31">
        <v>5.2999999999999999E-2</v>
      </c>
      <c r="H274" s="32">
        <v>0</v>
      </c>
      <c r="I274" s="33">
        <v>0.05</v>
      </c>
      <c r="J274" s="32">
        <v>0</v>
      </c>
      <c r="K274" s="33">
        <v>8.3072916666666677E-2</v>
      </c>
      <c r="L274" s="32">
        <f t="shared" si="14"/>
        <v>0</v>
      </c>
      <c r="M274" s="33">
        <f t="shared" si="14"/>
        <v>3.3072916666666674E-2</v>
      </c>
    </row>
    <row r="275" spans="1:13">
      <c r="A275" s="26">
        <v>768</v>
      </c>
      <c r="B275" s="27" t="s">
        <v>283</v>
      </c>
      <c r="C275" s="28">
        <v>2124</v>
      </c>
      <c r="D275" s="29">
        <v>9</v>
      </c>
      <c r="E275" s="30">
        <v>0.97284160756501203</v>
      </c>
      <c r="F275" s="31">
        <v>0.215</v>
      </c>
      <c r="G275" s="31">
        <v>0.72699999999999998</v>
      </c>
      <c r="H275" s="32">
        <v>0.19800000000000001</v>
      </c>
      <c r="I275" s="33">
        <v>0.67100000000000004</v>
      </c>
      <c r="J275" s="32">
        <v>0.80454545454545456</v>
      </c>
      <c r="K275" s="33">
        <v>0.55151515151515151</v>
      </c>
      <c r="L275" s="32">
        <f t="shared" si="14"/>
        <v>0.6065454545454545</v>
      </c>
      <c r="M275" s="33">
        <f t="shared" si="14"/>
        <v>-0.11948484848484853</v>
      </c>
    </row>
    <row r="276" spans="1:13">
      <c r="A276" s="26">
        <v>770</v>
      </c>
      <c r="B276" s="27" t="s">
        <v>284</v>
      </c>
      <c r="C276" s="28">
        <v>2723</v>
      </c>
      <c r="D276" s="29">
        <v>33</v>
      </c>
      <c r="E276" s="30">
        <v>1.0618587360594791</v>
      </c>
      <c r="F276" s="31">
        <v>0.113</v>
      </c>
      <c r="G276" s="31">
        <v>0.158</v>
      </c>
      <c r="H276" s="32">
        <v>0.109</v>
      </c>
      <c r="I276" s="33">
        <v>0.151</v>
      </c>
      <c r="J276" s="32">
        <v>0.2982758620689655</v>
      </c>
      <c r="K276" s="33">
        <v>0.14612068965517241</v>
      </c>
      <c r="L276" s="32">
        <f t="shared" si="14"/>
        <v>0.18927586206896552</v>
      </c>
      <c r="M276" s="33">
        <f t="shared" si="14"/>
        <v>-4.879310344827581E-3</v>
      </c>
    </row>
    <row r="277" spans="1:13">
      <c r="A277" s="26">
        <v>772</v>
      </c>
      <c r="B277" s="27" t="s">
        <v>285</v>
      </c>
      <c r="C277" s="28">
        <v>8866</v>
      </c>
      <c r="D277" s="29">
        <v>4</v>
      </c>
      <c r="E277" s="30">
        <v>0.95300722184608511</v>
      </c>
      <c r="F277" s="31">
        <v>0.39400000000000002</v>
      </c>
      <c r="G277" s="31">
        <v>0.49299999999999999</v>
      </c>
      <c r="H277" s="32">
        <v>0.39</v>
      </c>
      <c r="I277" s="33">
        <v>0.48699999999999999</v>
      </c>
      <c r="J277" s="32">
        <v>0.39438202247191007</v>
      </c>
      <c r="K277" s="33">
        <v>0.49255617977528099</v>
      </c>
      <c r="L277" s="32">
        <f t="shared" si="14"/>
        <v>4.382022471910052E-3</v>
      </c>
      <c r="M277" s="33">
        <f t="shared" si="14"/>
        <v>5.5561797752810005E-3</v>
      </c>
    </row>
    <row r="278" spans="1:13">
      <c r="A278" s="26">
        <v>774</v>
      </c>
      <c r="B278" s="27" t="s">
        <v>286</v>
      </c>
      <c r="C278" s="28">
        <v>7561</v>
      </c>
      <c r="D278" s="29">
        <v>3</v>
      </c>
      <c r="E278" s="30">
        <v>0.94691055834876903</v>
      </c>
      <c r="F278" s="31">
        <v>0.26600000000000001</v>
      </c>
      <c r="G278" s="31">
        <v>0.33</v>
      </c>
      <c r="H278" s="32">
        <v>0.24299999999999999</v>
      </c>
      <c r="I278" s="33">
        <v>0.30099999999999999</v>
      </c>
      <c r="J278" s="32">
        <v>0.39944444444444449</v>
      </c>
      <c r="K278" s="33">
        <v>0.52449074074074076</v>
      </c>
      <c r="L278" s="32">
        <f t="shared" si="14"/>
        <v>0.1564444444444445</v>
      </c>
      <c r="M278" s="33">
        <f t="shared" si="14"/>
        <v>0.22349074074074077</v>
      </c>
    </row>
    <row r="279" spans="1:13">
      <c r="A279" s="26">
        <v>775</v>
      </c>
      <c r="B279" s="27" t="s">
        <v>287</v>
      </c>
      <c r="C279" s="28">
        <v>3133</v>
      </c>
      <c r="D279" s="29">
        <v>24</v>
      </c>
      <c r="E279" s="30">
        <v>0.9060759086522997</v>
      </c>
      <c r="F279" s="31">
        <v>0.35899999999999999</v>
      </c>
      <c r="G279" s="31">
        <v>0.28299999999999997</v>
      </c>
      <c r="H279" s="32">
        <v>0.31900000000000001</v>
      </c>
      <c r="I279" s="33">
        <v>0.25700000000000001</v>
      </c>
      <c r="J279" s="32">
        <v>0.33750000000000008</v>
      </c>
      <c r="K279" s="33">
        <v>0.26883012820512825</v>
      </c>
      <c r="L279" s="32">
        <f t="shared" si="14"/>
        <v>1.8500000000000072E-2</v>
      </c>
      <c r="M279" s="33">
        <f t="shared" si="14"/>
        <v>1.1830128205128243E-2</v>
      </c>
    </row>
    <row r="280" spans="1:13">
      <c r="A280" s="26">
        <v>776</v>
      </c>
      <c r="B280" s="27" t="s">
        <v>288</v>
      </c>
      <c r="C280" s="28">
        <v>3483</v>
      </c>
      <c r="D280" s="29">
        <v>6</v>
      </c>
      <c r="E280" s="30">
        <v>1.0685964912280703</v>
      </c>
      <c r="F280" s="31">
        <v>0.80300000000000005</v>
      </c>
      <c r="G280" s="31">
        <v>1.361</v>
      </c>
      <c r="H280" s="32">
        <v>0.75900000000000001</v>
      </c>
      <c r="I280" s="33">
        <v>1.361</v>
      </c>
      <c r="J280" s="32">
        <v>0.91477272727272729</v>
      </c>
      <c r="K280" s="33">
        <v>1.3002840909090911</v>
      </c>
      <c r="L280" s="32">
        <f t="shared" si="14"/>
        <v>0.15577272727272728</v>
      </c>
      <c r="M280" s="33">
        <f t="shared" si="14"/>
        <v>-6.0715909090908848E-2</v>
      </c>
    </row>
    <row r="281" spans="1:13">
      <c r="A281" s="26">
        <v>780</v>
      </c>
      <c r="B281" s="27" t="s">
        <v>289</v>
      </c>
      <c r="C281" s="28">
        <v>3161</v>
      </c>
      <c r="D281" s="29">
        <v>0</v>
      </c>
      <c r="E281" s="30">
        <v>0.93816197405884216</v>
      </c>
      <c r="F281" s="31">
        <v>3.1E-2</v>
      </c>
      <c r="G281" s="31">
        <v>0.192</v>
      </c>
      <c r="H281" s="32">
        <v>0.03</v>
      </c>
      <c r="I281" s="33">
        <v>0.186</v>
      </c>
      <c r="J281" s="32">
        <v>3.0303030303030297E-2</v>
      </c>
      <c r="K281" s="33">
        <v>0.52310606060606057</v>
      </c>
      <c r="L281" s="32">
        <f t="shared" si="14"/>
        <v>3.0303030303029804E-4</v>
      </c>
      <c r="M281" s="33">
        <f t="shared" si="14"/>
        <v>0.33710606060606058</v>
      </c>
    </row>
    <row r="282" spans="1:13">
      <c r="A282" s="26">
        <v>784</v>
      </c>
      <c r="B282" s="27" t="s">
        <v>290</v>
      </c>
      <c r="C282" s="28">
        <v>3473</v>
      </c>
      <c r="D282" s="29">
        <v>5</v>
      </c>
      <c r="E282" s="30">
        <v>1.0900605536332182</v>
      </c>
      <c r="F282" s="31">
        <v>9.1999999999999998E-2</v>
      </c>
      <c r="G282" s="31">
        <v>0.374</v>
      </c>
      <c r="H282" s="32">
        <v>8.5000000000000006E-2</v>
      </c>
      <c r="I282" s="33">
        <v>0.34599999999999997</v>
      </c>
      <c r="J282" s="32">
        <v>9.5238095238095233E-2</v>
      </c>
      <c r="K282" s="33">
        <v>0.34880952380952379</v>
      </c>
      <c r="L282" s="32">
        <f t="shared" si="14"/>
        <v>1.0238095238095227E-2</v>
      </c>
      <c r="M282" s="33">
        <f t="shared" si="14"/>
        <v>2.8095238095238173E-3</v>
      </c>
    </row>
    <row r="283" spans="1:13">
      <c r="A283" s="26">
        <v>785</v>
      </c>
      <c r="B283" s="27" t="s">
        <v>291</v>
      </c>
      <c r="C283" s="28">
        <v>1891</v>
      </c>
      <c r="D283" s="29">
        <v>8</v>
      </c>
      <c r="E283" s="30">
        <v>1.1724322889006902</v>
      </c>
      <c r="F283" s="31">
        <v>0.17499999999999999</v>
      </c>
      <c r="G283" s="31">
        <v>0.45900000000000002</v>
      </c>
      <c r="H283" s="32">
        <v>0.27400000000000002</v>
      </c>
      <c r="I283" s="33">
        <v>0.63200000000000001</v>
      </c>
      <c r="J283" s="32">
        <v>0.14038461538461539</v>
      </c>
      <c r="K283" s="33">
        <v>0.42980769230769234</v>
      </c>
      <c r="L283" s="32">
        <f t="shared" si="14"/>
        <v>-0.13361538461538464</v>
      </c>
      <c r="M283" s="33">
        <f t="shared" si="14"/>
        <v>-0.20219230769230767</v>
      </c>
    </row>
    <row r="284" spans="1:13">
      <c r="A284" s="26">
        <v>787</v>
      </c>
      <c r="B284" s="27" t="s">
        <v>292</v>
      </c>
      <c r="C284" s="28">
        <v>2770</v>
      </c>
      <c r="D284" s="29">
        <v>1</v>
      </c>
      <c r="E284" s="30">
        <v>0.98464427591188186</v>
      </c>
      <c r="F284" s="31">
        <v>0.11600000000000001</v>
      </c>
      <c r="G284" s="31">
        <v>0.33300000000000002</v>
      </c>
      <c r="H284" s="32">
        <v>9.9000000000000005E-2</v>
      </c>
      <c r="I284" s="33">
        <v>0.28399999999999997</v>
      </c>
      <c r="J284" s="32">
        <v>9.571428571428571E-2</v>
      </c>
      <c r="K284" s="33">
        <v>0.27571428571428569</v>
      </c>
      <c r="L284" s="32">
        <f t="shared" si="14"/>
        <v>-3.2857142857142946E-3</v>
      </c>
      <c r="M284" s="33">
        <f t="shared" si="14"/>
        <v>-8.2857142857142851E-3</v>
      </c>
    </row>
    <row r="285" spans="1:13">
      <c r="A285" s="26">
        <v>790</v>
      </c>
      <c r="B285" s="27" t="s">
        <v>293</v>
      </c>
      <c r="C285" s="28">
        <v>246</v>
      </c>
      <c r="D285" s="29">
        <v>0</v>
      </c>
      <c r="E285" s="30">
        <v>0.9573577235772357</v>
      </c>
      <c r="F285" s="31">
        <v>0</v>
      </c>
      <c r="G285" s="31">
        <v>0</v>
      </c>
      <c r="H285" s="32">
        <v>0</v>
      </c>
      <c r="I285" s="33">
        <v>0</v>
      </c>
      <c r="J285" s="32">
        <v>0</v>
      </c>
      <c r="K285" s="33">
        <v>0</v>
      </c>
      <c r="L285" s="32">
        <f t="shared" si="14"/>
        <v>0</v>
      </c>
      <c r="M285" s="33">
        <f t="shared" si="14"/>
        <v>0</v>
      </c>
    </row>
    <row r="286" spans="1:13">
      <c r="A286" s="26">
        <v>801</v>
      </c>
      <c r="B286" s="27" t="s">
        <v>294</v>
      </c>
      <c r="C286" s="28">
        <v>2863</v>
      </c>
      <c r="D286" s="29">
        <v>45</v>
      </c>
      <c r="E286" s="30">
        <v>1.2080163236337829</v>
      </c>
      <c r="F286" s="31">
        <v>0.215</v>
      </c>
      <c r="G286" s="31">
        <v>0.54400000000000004</v>
      </c>
      <c r="H286" s="32">
        <v>0.20699999999999999</v>
      </c>
      <c r="I286" s="33">
        <v>0.52500000000000002</v>
      </c>
      <c r="J286" s="32">
        <v>0.30285714285714288</v>
      </c>
      <c r="K286" s="33">
        <v>0.66267857142857134</v>
      </c>
      <c r="L286" s="32">
        <f t="shared" si="14"/>
        <v>9.5857142857142891E-2</v>
      </c>
      <c r="M286" s="33">
        <f t="shared" si="14"/>
        <v>0.13767857142857132</v>
      </c>
    </row>
    <row r="287" spans="1:13">
      <c r="A287" s="26">
        <v>802</v>
      </c>
      <c r="B287" s="27" t="s">
        <v>295</v>
      </c>
      <c r="C287" s="28">
        <v>2558</v>
      </c>
      <c r="D287" s="29">
        <v>0</v>
      </c>
      <c r="E287" s="30">
        <v>1.138502736512901</v>
      </c>
      <c r="F287" s="31">
        <v>0.2</v>
      </c>
      <c r="G287" s="31">
        <v>0.27800000000000002</v>
      </c>
      <c r="H287" s="32">
        <v>0.2</v>
      </c>
      <c r="I287" s="33">
        <v>0.27800000000000002</v>
      </c>
      <c r="J287" s="32">
        <v>0.22500000000000001</v>
      </c>
      <c r="K287" s="33">
        <v>0.50104166666666672</v>
      </c>
      <c r="L287" s="32">
        <f t="shared" si="14"/>
        <v>2.4999999999999994E-2</v>
      </c>
      <c r="M287" s="33">
        <f t="shared" si="14"/>
        <v>0.22304166666666669</v>
      </c>
    </row>
    <row r="288" spans="1:13">
      <c r="A288" s="26">
        <v>803</v>
      </c>
      <c r="B288" s="27" t="s">
        <v>296</v>
      </c>
      <c r="C288" s="28">
        <v>5211</v>
      </c>
      <c r="D288" s="29">
        <v>31</v>
      </c>
      <c r="E288" s="30">
        <v>0.9147490347490338</v>
      </c>
      <c r="F288" s="31">
        <v>0.29099999999999998</v>
      </c>
      <c r="G288" s="31">
        <v>0.59899999999999998</v>
      </c>
      <c r="H288" s="32">
        <v>0.27500000000000002</v>
      </c>
      <c r="I288" s="33">
        <v>0.56799999999999995</v>
      </c>
      <c r="J288" s="32">
        <v>0.41168831168831171</v>
      </c>
      <c r="K288" s="33">
        <v>0.62943722943722957</v>
      </c>
      <c r="L288" s="32">
        <f t="shared" si="14"/>
        <v>0.13668831168831169</v>
      </c>
      <c r="M288" s="33">
        <f t="shared" si="14"/>
        <v>6.1437229437229623E-2</v>
      </c>
    </row>
    <row r="289" spans="1:13">
      <c r="A289" s="26">
        <v>804</v>
      </c>
      <c r="B289" s="27" t="s">
        <v>297</v>
      </c>
      <c r="C289" s="28">
        <v>3305</v>
      </c>
      <c r="D289" s="29">
        <v>2</v>
      </c>
      <c r="E289" s="30">
        <v>1.2462155616106541</v>
      </c>
      <c r="F289" s="31">
        <v>0.65100000000000002</v>
      </c>
      <c r="G289" s="31">
        <v>0.52</v>
      </c>
      <c r="H289" s="32">
        <v>0.61599999999999999</v>
      </c>
      <c r="I289" s="33">
        <v>0.49199999999999999</v>
      </c>
      <c r="J289" s="32">
        <v>0.72435897435897434</v>
      </c>
      <c r="K289" s="33">
        <v>0.46634615384615385</v>
      </c>
      <c r="L289" s="32">
        <f t="shared" si="14"/>
        <v>0.10835897435897435</v>
      </c>
      <c r="M289" s="33">
        <f t="shared" si="14"/>
        <v>-2.5653846153846138E-2</v>
      </c>
    </row>
    <row r="290" spans="1:13">
      <c r="A290" s="26">
        <v>806</v>
      </c>
      <c r="B290" s="27" t="s">
        <v>298</v>
      </c>
      <c r="C290" s="28">
        <v>1843</v>
      </c>
      <c r="D290" s="29">
        <v>5</v>
      </c>
      <c r="E290" s="30">
        <v>1.02392274211099</v>
      </c>
      <c r="F290" s="31">
        <v>0.23200000000000001</v>
      </c>
      <c r="G290" s="31">
        <v>0.157</v>
      </c>
      <c r="H290" s="32">
        <v>0.23200000000000001</v>
      </c>
      <c r="I290" s="33">
        <v>0.157</v>
      </c>
      <c r="J290" s="32">
        <v>0.19750000000000001</v>
      </c>
      <c r="K290" s="33">
        <v>0.13374999999999998</v>
      </c>
      <c r="L290" s="32">
        <f t="shared" si="14"/>
        <v>-3.4500000000000003E-2</v>
      </c>
      <c r="M290" s="33">
        <f t="shared" si="14"/>
        <v>-2.3250000000000021E-2</v>
      </c>
    </row>
    <row r="291" spans="1:13">
      <c r="A291" s="26">
        <v>807</v>
      </c>
      <c r="B291" s="27" t="s">
        <v>299</v>
      </c>
      <c r="C291" s="28">
        <v>4094</v>
      </c>
      <c r="D291" s="29">
        <v>12</v>
      </c>
      <c r="E291" s="30">
        <v>1.0900048995590401</v>
      </c>
      <c r="F291" s="31">
        <v>0.50900000000000001</v>
      </c>
      <c r="G291" s="31">
        <v>0.49</v>
      </c>
      <c r="H291" s="32">
        <v>0.48499999999999999</v>
      </c>
      <c r="I291" s="33">
        <v>0.46700000000000003</v>
      </c>
      <c r="J291" s="32">
        <v>0.48750000000000004</v>
      </c>
      <c r="K291" s="33">
        <v>0.45634469696969693</v>
      </c>
      <c r="L291" s="32">
        <f t="shared" si="14"/>
        <v>2.5000000000000577E-3</v>
      </c>
      <c r="M291" s="33">
        <f t="shared" si="14"/>
        <v>-1.0655303030303098E-2</v>
      </c>
    </row>
    <row r="292" spans="1:13">
      <c r="A292" s="26">
        <v>809</v>
      </c>
      <c r="B292" s="27" t="s">
        <v>300</v>
      </c>
      <c r="C292" s="28">
        <v>604</v>
      </c>
      <c r="D292" s="29">
        <v>2</v>
      </c>
      <c r="E292" s="30">
        <v>1.0204485049833889</v>
      </c>
      <c r="F292" s="31">
        <v>0</v>
      </c>
      <c r="G292" s="31">
        <v>0</v>
      </c>
      <c r="H292" s="32">
        <v>0</v>
      </c>
      <c r="I292" s="33">
        <v>0</v>
      </c>
      <c r="J292" s="32">
        <v>0.22142857142857145</v>
      </c>
      <c r="K292" s="33">
        <v>0</v>
      </c>
      <c r="L292" s="32">
        <f t="shared" si="14"/>
        <v>0.22142857142857145</v>
      </c>
      <c r="M292" s="33">
        <f t="shared" si="14"/>
        <v>0</v>
      </c>
    </row>
    <row r="293" spans="1:13">
      <c r="A293" s="26">
        <v>810</v>
      </c>
      <c r="B293" s="27" t="s">
        <v>301</v>
      </c>
      <c r="C293" s="28">
        <v>3496</v>
      </c>
      <c r="D293" s="29">
        <v>6</v>
      </c>
      <c r="E293" s="30">
        <v>1.0327621776504303</v>
      </c>
      <c r="F293" s="31">
        <v>9.0999999999999998E-2</v>
      </c>
      <c r="G293" s="31">
        <v>0.26100000000000001</v>
      </c>
      <c r="H293" s="32">
        <v>9.0999999999999998E-2</v>
      </c>
      <c r="I293" s="33">
        <v>0.26100000000000001</v>
      </c>
      <c r="J293" s="32">
        <v>8.1578947368421043E-2</v>
      </c>
      <c r="K293" s="33">
        <v>0.27280701754385966</v>
      </c>
      <c r="L293" s="32">
        <f t="shared" si="14"/>
        <v>-9.421052631578955E-3</v>
      </c>
      <c r="M293" s="33">
        <f t="shared" si="14"/>
        <v>1.1807017543859655E-2</v>
      </c>
    </row>
    <row r="294" spans="1:13">
      <c r="A294" s="26">
        <v>811</v>
      </c>
      <c r="B294" s="27" t="s">
        <v>302</v>
      </c>
      <c r="C294" s="28">
        <v>4213</v>
      </c>
      <c r="D294" s="29">
        <v>7</v>
      </c>
      <c r="E294" s="30">
        <v>1.0643295292439361</v>
      </c>
      <c r="F294" s="31">
        <v>0.622</v>
      </c>
      <c r="G294" s="31">
        <v>0.54100000000000004</v>
      </c>
      <c r="H294" s="32">
        <v>0.59699999999999998</v>
      </c>
      <c r="I294" s="33">
        <v>0.51800000000000002</v>
      </c>
      <c r="J294" s="32">
        <v>0.67537313432835822</v>
      </c>
      <c r="K294" s="33">
        <v>0.46654228855721391</v>
      </c>
      <c r="L294" s="32">
        <f t="shared" si="14"/>
        <v>7.837313432835824E-2</v>
      </c>
      <c r="M294" s="33">
        <f t="shared" si="14"/>
        <v>-5.1457711442786103E-2</v>
      </c>
    </row>
    <row r="295" spans="1:13">
      <c r="A295" s="26">
        <v>812</v>
      </c>
      <c r="B295" s="27" t="s">
        <v>303</v>
      </c>
      <c r="C295" s="28">
        <v>2597</v>
      </c>
      <c r="D295" s="29">
        <v>2</v>
      </c>
      <c r="E295" s="30">
        <v>1.1118420038535648</v>
      </c>
      <c r="F295" s="31">
        <v>3.7999999999999999E-2</v>
      </c>
      <c r="G295" s="31">
        <v>0.106</v>
      </c>
      <c r="H295" s="32">
        <v>3.7999999999999999E-2</v>
      </c>
      <c r="I295" s="33">
        <v>0.106</v>
      </c>
      <c r="J295" s="32">
        <v>0.14285714285714285</v>
      </c>
      <c r="K295" s="33">
        <v>0.18125000000000002</v>
      </c>
      <c r="L295" s="32">
        <f t="shared" si="14"/>
        <v>0.10485714285714284</v>
      </c>
      <c r="M295" s="33">
        <f t="shared" si="14"/>
        <v>7.5250000000000025E-2</v>
      </c>
    </row>
    <row r="296" spans="1:13">
      <c r="A296" s="26">
        <v>813</v>
      </c>
      <c r="B296" s="27" t="s">
        <v>304</v>
      </c>
      <c r="C296" s="28">
        <v>2465</v>
      </c>
      <c r="D296" s="29">
        <v>17</v>
      </c>
      <c r="E296" s="30">
        <v>1.0786111111111112</v>
      </c>
      <c r="F296" s="31">
        <v>0</v>
      </c>
      <c r="G296" s="31">
        <v>1.2E-2</v>
      </c>
      <c r="H296" s="32">
        <v>0</v>
      </c>
      <c r="I296" s="33">
        <v>1.0999999999999999E-2</v>
      </c>
      <c r="J296" s="32">
        <v>2.7027027027027029E-2</v>
      </c>
      <c r="K296" s="33">
        <v>3.6036036036036043E-2</v>
      </c>
      <c r="L296" s="32">
        <f t="shared" si="14"/>
        <v>2.7027027027027029E-2</v>
      </c>
      <c r="M296" s="33">
        <f t="shared" si="14"/>
        <v>2.5036036036036043E-2</v>
      </c>
    </row>
    <row r="297" spans="1:13">
      <c r="A297" s="26">
        <v>815</v>
      </c>
      <c r="B297" s="27" t="s">
        <v>305</v>
      </c>
      <c r="C297" s="28">
        <v>2705</v>
      </c>
      <c r="D297" s="29">
        <v>0</v>
      </c>
      <c r="E297" s="30">
        <v>0.85113123844731975</v>
      </c>
      <c r="F297" s="31">
        <v>3.7999999999999999E-2</v>
      </c>
      <c r="G297" s="31">
        <v>0.06</v>
      </c>
      <c r="H297" s="32">
        <v>3.6999999999999998E-2</v>
      </c>
      <c r="I297" s="33">
        <v>5.8000000000000003E-2</v>
      </c>
      <c r="J297" s="32">
        <v>4.6875E-2</v>
      </c>
      <c r="K297" s="33">
        <v>9.6354166666666685E-2</v>
      </c>
      <c r="L297" s="32">
        <f t="shared" si="14"/>
        <v>9.8750000000000018E-3</v>
      </c>
      <c r="M297" s="33">
        <f t="shared" si="14"/>
        <v>3.8354166666666682E-2</v>
      </c>
    </row>
    <row r="298" spans="1:13">
      <c r="A298" s="26">
        <v>817</v>
      </c>
      <c r="B298" s="27" t="s">
        <v>306</v>
      </c>
      <c r="C298" s="28">
        <v>3392</v>
      </c>
      <c r="D298" s="29">
        <v>14</v>
      </c>
      <c r="E298" s="30">
        <v>1.1118857312018957</v>
      </c>
      <c r="F298" s="31">
        <v>4.1000000000000002E-2</v>
      </c>
      <c r="G298" s="31">
        <v>0.10100000000000001</v>
      </c>
      <c r="H298" s="32">
        <v>3.7999999999999999E-2</v>
      </c>
      <c r="I298" s="33">
        <v>9.2999999999999999E-2</v>
      </c>
      <c r="J298" s="32">
        <v>7.2619047619047625E-2</v>
      </c>
      <c r="K298" s="33">
        <v>0.23214285714285715</v>
      </c>
      <c r="L298" s="32">
        <f t="shared" si="14"/>
        <v>3.4619047619047626E-2</v>
      </c>
      <c r="M298" s="33">
        <f t="shared" si="14"/>
        <v>0.13914285714285715</v>
      </c>
    </row>
    <row r="299" spans="1:13">
      <c r="A299" s="26">
        <v>818</v>
      </c>
      <c r="B299" s="27" t="s">
        <v>307</v>
      </c>
      <c r="C299" s="28">
        <v>1960</v>
      </c>
      <c r="D299" s="29">
        <v>5</v>
      </c>
      <c r="E299" s="30">
        <v>0.97589769820971839</v>
      </c>
      <c r="F299" s="31">
        <v>0.35799999999999998</v>
      </c>
      <c r="G299" s="31">
        <v>0.82399999999999995</v>
      </c>
      <c r="H299" s="32">
        <v>0.35799999999999998</v>
      </c>
      <c r="I299" s="33">
        <v>0.82399999999999995</v>
      </c>
      <c r="J299" s="32">
        <v>0.28600000000000003</v>
      </c>
      <c r="K299" s="33">
        <v>0.66900000000000004</v>
      </c>
      <c r="L299" s="32">
        <f t="shared" si="14"/>
        <v>-7.1999999999999953E-2</v>
      </c>
      <c r="M299" s="33">
        <f t="shared" si="14"/>
        <v>-0.15499999999999992</v>
      </c>
    </row>
    <row r="300" spans="1:13">
      <c r="A300" s="26">
        <v>820</v>
      </c>
      <c r="B300" s="27" t="s">
        <v>308</v>
      </c>
      <c r="C300" s="28">
        <v>2403</v>
      </c>
      <c r="D300" s="29">
        <v>4</v>
      </c>
      <c r="E300" s="30">
        <v>1.0709170487703215</v>
      </c>
      <c r="F300" s="31">
        <v>3.7999999999999999E-2</v>
      </c>
      <c r="G300" s="31">
        <v>0.41799999999999998</v>
      </c>
      <c r="H300" s="32">
        <v>3.7999999999999999E-2</v>
      </c>
      <c r="I300" s="33">
        <v>0.41799999999999998</v>
      </c>
      <c r="J300" s="32">
        <v>3.333333333333334E-2</v>
      </c>
      <c r="K300" s="33">
        <v>0.37129629629629629</v>
      </c>
      <c r="L300" s="32">
        <f t="shared" si="14"/>
        <v>-4.6666666666666592E-3</v>
      </c>
      <c r="M300" s="33">
        <f t="shared" si="14"/>
        <v>-4.6703703703703692E-2</v>
      </c>
    </row>
    <row r="301" spans="1:13">
      <c r="A301" s="26">
        <v>821</v>
      </c>
      <c r="B301" s="27" t="s">
        <v>309</v>
      </c>
      <c r="C301" s="28">
        <v>3357</v>
      </c>
      <c r="D301" s="29">
        <v>7</v>
      </c>
      <c r="E301" s="30">
        <v>0.97196716417910456</v>
      </c>
      <c r="F301" s="31">
        <v>0.159</v>
      </c>
      <c r="G301" s="31">
        <v>0.33600000000000002</v>
      </c>
      <c r="H301" s="32">
        <v>0.159</v>
      </c>
      <c r="I301" s="33">
        <v>0.33600000000000002</v>
      </c>
      <c r="J301" s="32">
        <v>0.15454545454545454</v>
      </c>
      <c r="K301" s="33">
        <v>0.32575757575757575</v>
      </c>
      <c r="L301" s="32">
        <f t="shared" si="14"/>
        <v>-4.454545454545461E-3</v>
      </c>
      <c r="M301" s="33">
        <f t="shared" si="14"/>
        <v>-1.0242424242424275E-2</v>
      </c>
    </row>
    <row r="302" spans="1:13">
      <c r="A302" s="26">
        <v>822</v>
      </c>
      <c r="B302" s="27" t="s">
        <v>310</v>
      </c>
      <c r="C302" s="28">
        <v>1570</v>
      </c>
      <c r="D302" s="29">
        <v>2</v>
      </c>
      <c r="E302" s="30">
        <v>0.71947704081632646</v>
      </c>
      <c r="F302" s="31">
        <v>0</v>
      </c>
      <c r="G302" s="31">
        <v>0.189</v>
      </c>
      <c r="H302" s="32">
        <v>0</v>
      </c>
      <c r="I302" s="33">
        <v>0.17799999999999999</v>
      </c>
      <c r="J302" s="32">
        <v>0</v>
      </c>
      <c r="K302" s="33">
        <v>0.16907894736842105</v>
      </c>
      <c r="L302" s="32">
        <f t="shared" si="14"/>
        <v>0</v>
      </c>
      <c r="M302" s="33">
        <f t="shared" si="14"/>
        <v>-8.9210526315789407E-3</v>
      </c>
    </row>
    <row r="303" spans="1:13">
      <c r="A303" s="26">
        <v>824</v>
      </c>
      <c r="B303" s="27" t="s">
        <v>311</v>
      </c>
      <c r="C303" s="28">
        <v>901</v>
      </c>
      <c r="D303" s="29">
        <v>0</v>
      </c>
      <c r="E303" s="30">
        <v>0.93349611542730326</v>
      </c>
      <c r="F303" s="31">
        <v>0</v>
      </c>
      <c r="G303" s="31">
        <v>0</v>
      </c>
      <c r="H303" s="32">
        <v>0</v>
      </c>
      <c r="I303" s="33">
        <v>0</v>
      </c>
      <c r="J303" s="32">
        <v>0</v>
      </c>
      <c r="K303" s="33">
        <v>0</v>
      </c>
      <c r="L303" s="32">
        <f t="shared" si="14"/>
        <v>0</v>
      </c>
      <c r="M303" s="33">
        <f t="shared" si="14"/>
        <v>0</v>
      </c>
    </row>
    <row r="304" spans="1:13">
      <c r="A304" s="26">
        <v>826</v>
      </c>
      <c r="B304" s="27" t="s">
        <v>312</v>
      </c>
      <c r="C304" s="28">
        <v>2000</v>
      </c>
      <c r="D304" s="29">
        <v>0</v>
      </c>
      <c r="E304" s="30">
        <v>0.82499500000000003</v>
      </c>
      <c r="F304" s="31">
        <v>0.34499999999999997</v>
      </c>
      <c r="G304" s="31">
        <v>0.97399999999999998</v>
      </c>
      <c r="H304" s="32">
        <v>0.33</v>
      </c>
      <c r="I304" s="33">
        <v>0.93</v>
      </c>
      <c r="J304" s="32">
        <v>0.27884615384615385</v>
      </c>
      <c r="K304" s="33">
        <v>0.78653846153846141</v>
      </c>
      <c r="L304" s="32">
        <f t="shared" si="14"/>
        <v>-5.1153846153846161E-2</v>
      </c>
      <c r="M304" s="33">
        <f t="shared" si="14"/>
        <v>-0.14346153846153864</v>
      </c>
    </row>
    <row r="305" spans="1:13">
      <c r="A305" s="26">
        <v>827</v>
      </c>
      <c r="B305" s="27" t="s">
        <v>313</v>
      </c>
      <c r="C305" s="28">
        <v>1949</v>
      </c>
      <c r="D305" s="29">
        <v>2</v>
      </c>
      <c r="E305" s="30">
        <v>1.0392963533641495</v>
      </c>
      <c r="F305" s="31">
        <v>0.219</v>
      </c>
      <c r="G305" s="31">
        <v>0.625</v>
      </c>
      <c r="H305" s="32">
        <v>0.219</v>
      </c>
      <c r="I305" s="33">
        <v>0.625</v>
      </c>
      <c r="J305" s="32">
        <v>0.21142857142857144</v>
      </c>
      <c r="K305" s="33">
        <v>0.38571428571428573</v>
      </c>
      <c r="L305" s="32">
        <f t="shared" si="14"/>
        <v>-7.5714285714285623E-3</v>
      </c>
      <c r="M305" s="33">
        <f t="shared" si="14"/>
        <v>-0.23928571428571427</v>
      </c>
    </row>
    <row r="306" spans="1:13">
      <c r="A306" s="26">
        <v>828</v>
      </c>
      <c r="B306" s="27" t="s">
        <v>314</v>
      </c>
      <c r="C306" s="28">
        <v>3671</v>
      </c>
      <c r="D306" s="29">
        <v>3</v>
      </c>
      <c r="E306" s="30">
        <v>0.90508178844056708</v>
      </c>
      <c r="F306" s="31">
        <v>0.66</v>
      </c>
      <c r="G306" s="31">
        <v>0.34599999999999997</v>
      </c>
      <c r="H306" s="32">
        <v>0.628</v>
      </c>
      <c r="I306" s="33">
        <v>0.32900000000000001</v>
      </c>
      <c r="J306" s="32">
        <v>0.66025641025641035</v>
      </c>
      <c r="K306" s="33">
        <v>0.3461538461538462</v>
      </c>
      <c r="L306" s="32">
        <f t="shared" si="14"/>
        <v>3.2256410256410351E-2</v>
      </c>
      <c r="M306" s="33">
        <f t="shared" si="14"/>
        <v>1.7153846153846186E-2</v>
      </c>
    </row>
    <row r="307" spans="1:13">
      <c r="A307" s="26">
        <v>829</v>
      </c>
      <c r="B307" s="27" t="s">
        <v>315</v>
      </c>
      <c r="C307" s="28">
        <v>1005</v>
      </c>
      <c r="D307" s="29">
        <v>3</v>
      </c>
      <c r="E307" s="30">
        <v>1.0015668662674653</v>
      </c>
      <c r="F307" s="31">
        <v>0.12</v>
      </c>
      <c r="G307" s="31">
        <v>0</v>
      </c>
      <c r="H307" s="32">
        <v>0.12</v>
      </c>
      <c r="I307" s="33">
        <v>0</v>
      </c>
      <c r="J307" s="32">
        <v>0.10909090909090911</v>
      </c>
      <c r="K307" s="33">
        <v>0</v>
      </c>
      <c r="L307" s="32">
        <f t="shared" si="14"/>
        <v>-1.0909090909090882E-2</v>
      </c>
      <c r="M307" s="33">
        <f t="shared" si="14"/>
        <v>0</v>
      </c>
    </row>
    <row r="308" spans="1:13">
      <c r="A308" s="26">
        <v>832</v>
      </c>
      <c r="B308" s="27" t="s">
        <v>316</v>
      </c>
      <c r="C308" s="28">
        <v>3000</v>
      </c>
      <c r="D308" s="29">
        <v>8</v>
      </c>
      <c r="E308" s="30">
        <v>0.92656417112299505</v>
      </c>
      <c r="F308" s="31">
        <v>0.14399999999999999</v>
      </c>
      <c r="G308" s="31">
        <v>0.214</v>
      </c>
      <c r="H308" s="32">
        <v>0.13200000000000001</v>
      </c>
      <c r="I308" s="33">
        <v>0.19600000000000001</v>
      </c>
      <c r="J308" s="32">
        <v>0.14393939393939395</v>
      </c>
      <c r="K308" s="33">
        <v>0.21363636363636362</v>
      </c>
      <c r="L308" s="32">
        <f t="shared" si="14"/>
        <v>1.1939393939393944E-2</v>
      </c>
      <c r="M308" s="33">
        <f t="shared" si="14"/>
        <v>1.7636363636363617E-2</v>
      </c>
    </row>
    <row r="309" spans="1:13">
      <c r="A309" s="26">
        <v>833</v>
      </c>
      <c r="B309" s="27" t="s">
        <v>317</v>
      </c>
      <c r="C309" s="28">
        <v>2004</v>
      </c>
      <c r="D309" s="29">
        <v>2</v>
      </c>
      <c r="E309" s="30">
        <v>1.1207542457542456</v>
      </c>
      <c r="F309" s="31">
        <v>0.1</v>
      </c>
      <c r="G309" s="31">
        <v>0</v>
      </c>
      <c r="H309" s="32">
        <v>9.1999999999999998E-2</v>
      </c>
      <c r="I309" s="33">
        <v>0</v>
      </c>
      <c r="J309" s="32">
        <v>0.14800000000000002</v>
      </c>
      <c r="K309" s="33">
        <v>0</v>
      </c>
      <c r="L309" s="32">
        <f t="shared" si="14"/>
        <v>5.6000000000000022E-2</v>
      </c>
      <c r="M309" s="33">
        <f t="shared" si="14"/>
        <v>0</v>
      </c>
    </row>
    <row r="310" spans="1:13">
      <c r="A310" s="26">
        <v>834</v>
      </c>
      <c r="B310" s="27" t="s">
        <v>318</v>
      </c>
      <c r="C310" s="28">
        <v>2832</v>
      </c>
      <c r="D310" s="29">
        <v>3</v>
      </c>
      <c r="E310" s="30">
        <v>0.86341816896429824</v>
      </c>
      <c r="F310" s="31">
        <v>0.247</v>
      </c>
      <c r="G310" s="31">
        <v>0.41099999999999998</v>
      </c>
      <c r="H310" s="32">
        <v>0.247</v>
      </c>
      <c r="I310" s="33">
        <v>0.41099999999999998</v>
      </c>
      <c r="J310" s="32">
        <v>0.24666666666666667</v>
      </c>
      <c r="K310" s="33">
        <v>0.41055555555555551</v>
      </c>
      <c r="L310" s="32">
        <f t="shared" si="14"/>
        <v>-3.3333333333332438E-4</v>
      </c>
      <c r="M310" s="33">
        <f t="shared" si="14"/>
        <v>-4.4444444444446951E-4</v>
      </c>
    </row>
    <row r="311" spans="1:13">
      <c r="A311" s="26">
        <v>835</v>
      </c>
      <c r="B311" s="27" t="s">
        <v>319</v>
      </c>
      <c r="C311" s="28">
        <v>4030</v>
      </c>
      <c r="D311" s="29">
        <v>28</v>
      </c>
      <c r="E311" s="30">
        <v>0.84012743628185904</v>
      </c>
      <c r="F311" s="31">
        <v>0.33400000000000002</v>
      </c>
      <c r="G311" s="31">
        <v>0.312</v>
      </c>
      <c r="H311" s="32">
        <v>0.33400000000000002</v>
      </c>
      <c r="I311" s="33">
        <v>0.312</v>
      </c>
      <c r="J311" s="32">
        <v>0.28839285714285717</v>
      </c>
      <c r="K311" s="33">
        <v>0.30811011904761909</v>
      </c>
      <c r="L311" s="32">
        <f t="shared" si="14"/>
        <v>-4.5607142857142846E-2</v>
      </c>
      <c r="M311" s="33">
        <f t="shared" si="14"/>
        <v>-3.8898809523809086E-3</v>
      </c>
    </row>
    <row r="312" spans="1:13">
      <c r="A312" s="26">
        <v>837</v>
      </c>
      <c r="B312" s="27" t="s">
        <v>320</v>
      </c>
      <c r="C312" s="28">
        <v>3544</v>
      </c>
      <c r="D312" s="29">
        <v>6</v>
      </c>
      <c r="E312" s="30">
        <v>1.119132278123234</v>
      </c>
      <c r="F312" s="31">
        <v>9.0999999999999998E-2</v>
      </c>
      <c r="G312" s="31">
        <v>0.14699999999999999</v>
      </c>
      <c r="H312" s="32">
        <v>8.3000000000000004E-2</v>
      </c>
      <c r="I312" s="33">
        <v>0.18</v>
      </c>
      <c r="J312" s="32">
        <v>8.5897435897435898E-2</v>
      </c>
      <c r="K312" s="33">
        <v>0.11153846153846153</v>
      </c>
      <c r="L312" s="32">
        <f t="shared" si="14"/>
        <v>2.8974358974358932E-3</v>
      </c>
      <c r="M312" s="33">
        <f t="shared" si="14"/>
        <v>-6.8461538461538463E-2</v>
      </c>
    </row>
    <row r="313" spans="1:13">
      <c r="A313" s="26">
        <v>839</v>
      </c>
      <c r="B313" s="27" t="s">
        <v>321</v>
      </c>
      <c r="C313" s="28">
        <v>441</v>
      </c>
      <c r="D313" s="29">
        <v>16</v>
      </c>
      <c r="E313" s="30">
        <v>1.0525647058823528</v>
      </c>
      <c r="F313" s="31">
        <v>0</v>
      </c>
      <c r="G313" s="31">
        <v>0.1</v>
      </c>
      <c r="H313" s="32">
        <v>0</v>
      </c>
      <c r="I313" s="33">
        <v>0.1</v>
      </c>
      <c r="J313" s="32">
        <v>0</v>
      </c>
      <c r="K313" s="33">
        <v>0.1</v>
      </c>
      <c r="L313" s="32">
        <f t="shared" si="14"/>
        <v>0</v>
      </c>
      <c r="M313" s="33">
        <f t="shared" si="14"/>
        <v>0</v>
      </c>
    </row>
    <row r="314" spans="1:13">
      <c r="A314" s="26">
        <v>840</v>
      </c>
      <c r="B314" s="27" t="s">
        <v>322</v>
      </c>
      <c r="C314" s="28">
        <v>1142</v>
      </c>
      <c r="D314" s="29">
        <v>6</v>
      </c>
      <c r="E314" s="30">
        <v>0.88293133802816892</v>
      </c>
      <c r="F314" s="31">
        <v>0.23</v>
      </c>
      <c r="G314" s="31">
        <v>0.05</v>
      </c>
      <c r="H314" s="32">
        <v>0.23</v>
      </c>
      <c r="I314" s="33">
        <v>0.05</v>
      </c>
      <c r="J314" s="32">
        <v>0.10945945945945945</v>
      </c>
      <c r="K314" s="33">
        <v>9.3581081081081083E-2</v>
      </c>
      <c r="L314" s="32">
        <f t="shared" si="14"/>
        <v>-0.12054054054054056</v>
      </c>
      <c r="M314" s="33">
        <f t="shared" si="14"/>
        <v>4.358108108108108E-2</v>
      </c>
    </row>
    <row r="315" spans="1:13">
      <c r="A315" s="26">
        <v>841</v>
      </c>
      <c r="B315" s="27" t="s">
        <v>323</v>
      </c>
      <c r="C315" s="28">
        <v>2704</v>
      </c>
      <c r="D315" s="29">
        <v>16</v>
      </c>
      <c r="E315" s="30">
        <v>0.9752604166666673</v>
      </c>
      <c r="F315" s="31">
        <v>0.17699999999999999</v>
      </c>
      <c r="G315" s="31">
        <v>0.376</v>
      </c>
      <c r="H315" s="32">
        <v>0.17199999999999999</v>
      </c>
      <c r="I315" s="33">
        <v>0.36399999999999999</v>
      </c>
      <c r="J315" s="32">
        <v>0.17741935483870969</v>
      </c>
      <c r="K315" s="33">
        <v>0.37580645161290321</v>
      </c>
      <c r="L315" s="32">
        <f t="shared" si="14"/>
        <v>5.4193548387097001E-3</v>
      </c>
      <c r="M315" s="33">
        <f t="shared" si="14"/>
        <v>1.1806451612903224E-2</v>
      </c>
    </row>
    <row r="316" spans="1:13">
      <c r="A316" s="26">
        <v>842</v>
      </c>
      <c r="B316" s="27" t="s">
        <v>324</v>
      </c>
      <c r="C316" s="28">
        <v>1972</v>
      </c>
      <c r="D316" s="29">
        <v>12</v>
      </c>
      <c r="E316" s="30">
        <v>1.1151938775510208</v>
      </c>
      <c r="F316" s="31">
        <v>3.3000000000000002E-2</v>
      </c>
      <c r="G316" s="31">
        <v>0.16600000000000001</v>
      </c>
      <c r="H316" s="32">
        <v>3.1E-2</v>
      </c>
      <c r="I316" s="33">
        <v>0.158</v>
      </c>
      <c r="J316" s="32">
        <v>0.11874999999999999</v>
      </c>
      <c r="K316" s="33">
        <v>8.3125000000000004E-2</v>
      </c>
      <c r="L316" s="32">
        <f t="shared" si="14"/>
        <v>8.7749999999999995E-2</v>
      </c>
      <c r="M316" s="33">
        <f t="shared" si="14"/>
        <v>-7.4874999999999997E-2</v>
      </c>
    </row>
    <row r="317" spans="1:13">
      <c r="A317" s="26">
        <v>845</v>
      </c>
      <c r="B317" s="27" t="s">
        <v>325</v>
      </c>
      <c r="C317" s="28">
        <v>3679</v>
      </c>
      <c r="D317" s="29">
        <v>26</v>
      </c>
      <c r="E317" s="30">
        <v>1.0058253490281959</v>
      </c>
      <c r="F317" s="31">
        <v>0.54100000000000004</v>
      </c>
      <c r="G317" s="31">
        <v>0.39300000000000002</v>
      </c>
      <c r="H317" s="32">
        <v>0.48099999999999998</v>
      </c>
      <c r="I317" s="33">
        <v>0.34899999999999998</v>
      </c>
      <c r="J317" s="32">
        <v>0.47065217391304343</v>
      </c>
      <c r="K317" s="33">
        <v>0.57853260869565215</v>
      </c>
      <c r="L317" s="32">
        <f t="shared" si="14"/>
        <v>-1.0347826086956557E-2</v>
      </c>
      <c r="M317" s="33">
        <f t="shared" si="14"/>
        <v>0.22953260869565217</v>
      </c>
    </row>
    <row r="318" spans="1:13">
      <c r="A318" s="26">
        <v>846</v>
      </c>
      <c r="B318" s="27" t="s">
        <v>326</v>
      </c>
      <c r="C318" s="28">
        <v>2829</v>
      </c>
      <c r="D318" s="29">
        <v>14</v>
      </c>
      <c r="E318" s="30">
        <v>1.058582593250444</v>
      </c>
      <c r="F318" s="31">
        <v>9.0999999999999998E-2</v>
      </c>
      <c r="G318" s="31">
        <v>0.113</v>
      </c>
      <c r="H318" s="32">
        <v>9.0999999999999998E-2</v>
      </c>
      <c r="I318" s="33">
        <v>0.113</v>
      </c>
      <c r="J318" s="32">
        <v>9.8437500000000011E-2</v>
      </c>
      <c r="K318" s="33">
        <v>0.10234375000000001</v>
      </c>
      <c r="L318" s="32">
        <f t="shared" si="14"/>
        <v>7.4375000000000135E-3</v>
      </c>
      <c r="M318" s="33">
        <f t="shared" si="14"/>
        <v>-1.0656249999999992E-2</v>
      </c>
    </row>
    <row r="319" spans="1:13">
      <c r="A319" s="26">
        <v>850</v>
      </c>
      <c r="B319" s="27" t="s">
        <v>327</v>
      </c>
      <c r="C319" s="28">
        <v>5760</v>
      </c>
      <c r="D319" s="29">
        <v>4</v>
      </c>
      <c r="E319" s="30">
        <v>1.0254100069492711</v>
      </c>
      <c r="F319" s="31">
        <v>9.4E-2</v>
      </c>
      <c r="G319" s="31">
        <v>0.28599999999999998</v>
      </c>
      <c r="H319" s="32">
        <v>8.2000000000000003E-2</v>
      </c>
      <c r="I319" s="33">
        <v>0.249</v>
      </c>
      <c r="J319" s="32">
        <v>0.10312499999999999</v>
      </c>
      <c r="K319" s="33">
        <v>0.26835937499999996</v>
      </c>
      <c r="L319" s="32">
        <f t="shared" si="14"/>
        <v>2.1124999999999991E-2</v>
      </c>
      <c r="M319" s="33">
        <f t="shared" si="14"/>
        <v>1.9359374999999956E-2</v>
      </c>
    </row>
    <row r="320" spans="1:13">
      <c r="A320" s="26">
        <v>853</v>
      </c>
      <c r="B320" s="27" t="s">
        <v>328</v>
      </c>
      <c r="C320" s="28">
        <v>1908</v>
      </c>
      <c r="D320" s="29">
        <v>1</v>
      </c>
      <c r="E320" s="30">
        <v>0.88564237021499781</v>
      </c>
      <c r="F320" s="31">
        <v>4.8000000000000001E-2</v>
      </c>
      <c r="G320" s="31">
        <v>0.58299999999999996</v>
      </c>
      <c r="H320" s="32">
        <v>4.4999999999999998E-2</v>
      </c>
      <c r="I320" s="33">
        <v>0.55400000000000005</v>
      </c>
      <c r="J320" s="32">
        <v>3.9583333333333331E-2</v>
      </c>
      <c r="K320" s="33">
        <v>0.4614583333333333</v>
      </c>
      <c r="L320" s="32">
        <f t="shared" si="14"/>
        <v>-5.4166666666666669E-3</v>
      </c>
      <c r="M320" s="33">
        <f t="shared" si="14"/>
        <v>-9.2541666666666744E-2</v>
      </c>
    </row>
    <row r="321" spans="1:13">
      <c r="A321" s="26">
        <v>856</v>
      </c>
      <c r="B321" s="27" t="s">
        <v>329</v>
      </c>
      <c r="C321" s="28">
        <v>796</v>
      </c>
      <c r="D321" s="29">
        <v>1</v>
      </c>
      <c r="E321" s="30">
        <v>0.98413836477987404</v>
      </c>
      <c r="F321" s="31">
        <v>0.36899999999999999</v>
      </c>
      <c r="G321" s="31">
        <v>0.15</v>
      </c>
      <c r="H321" s="32">
        <v>0.29499999999999998</v>
      </c>
      <c r="I321" s="33">
        <v>0.12</v>
      </c>
      <c r="J321" s="32">
        <v>0.36875000000000002</v>
      </c>
      <c r="K321" s="33">
        <v>0.15</v>
      </c>
      <c r="L321" s="32">
        <f t="shared" si="14"/>
        <v>7.3750000000000038E-2</v>
      </c>
      <c r="M321" s="33">
        <f t="shared" si="14"/>
        <v>0.03</v>
      </c>
    </row>
    <row r="322" spans="1:13">
      <c r="A322" s="26">
        <v>857</v>
      </c>
      <c r="B322" s="27" t="s">
        <v>330</v>
      </c>
      <c r="C322" s="28">
        <v>5897</v>
      </c>
      <c r="D322" s="29">
        <v>11</v>
      </c>
      <c r="E322" s="30">
        <v>0.95788990825688214</v>
      </c>
      <c r="F322" s="31">
        <v>0.25900000000000001</v>
      </c>
      <c r="G322" s="31">
        <v>0.372</v>
      </c>
      <c r="H322" s="32">
        <v>0.23</v>
      </c>
      <c r="I322" s="33">
        <v>0.33900000000000002</v>
      </c>
      <c r="J322" s="32">
        <v>0.41575342465753429</v>
      </c>
      <c r="K322" s="33">
        <v>0.44971461187214623</v>
      </c>
      <c r="L322" s="32">
        <f t="shared" si="14"/>
        <v>0.18575342465753428</v>
      </c>
      <c r="M322" s="33">
        <f t="shared" si="14"/>
        <v>0.11071461187214621</v>
      </c>
    </row>
    <row r="323" spans="1:13">
      <c r="A323" s="26">
        <v>858</v>
      </c>
      <c r="B323" s="27" t="s">
        <v>331</v>
      </c>
      <c r="C323" s="28">
        <v>2101</v>
      </c>
      <c r="D323" s="29">
        <v>4</v>
      </c>
      <c r="E323" s="30">
        <v>1.1458702908917502</v>
      </c>
      <c r="F323" s="31">
        <v>3.5999999999999997E-2</v>
      </c>
      <c r="G323" s="31">
        <v>0.33200000000000002</v>
      </c>
      <c r="H323" s="32">
        <v>3.5000000000000003E-2</v>
      </c>
      <c r="I323" s="33">
        <v>0.318</v>
      </c>
      <c r="J323" s="32">
        <v>3.7500000000000006E-2</v>
      </c>
      <c r="K323" s="33">
        <v>0.18786764705882353</v>
      </c>
      <c r="L323" s="32">
        <f t="shared" si="14"/>
        <v>2.5000000000000022E-3</v>
      </c>
      <c r="M323" s="33">
        <f t="shared" si="14"/>
        <v>-0.13013235294117648</v>
      </c>
    </row>
    <row r="324" spans="1:13">
      <c r="A324" s="26">
        <v>859</v>
      </c>
      <c r="B324" s="27" t="s">
        <v>332</v>
      </c>
      <c r="C324" s="28">
        <v>2913</v>
      </c>
      <c r="D324" s="29">
        <v>50</v>
      </c>
      <c r="E324" s="30">
        <v>1.1283618581907093</v>
      </c>
      <c r="F324" s="31">
        <v>0.18099999999999999</v>
      </c>
      <c r="G324" s="31">
        <v>0.46100000000000002</v>
      </c>
      <c r="H324" s="32">
        <v>0.18099999999999999</v>
      </c>
      <c r="I324" s="33">
        <v>0.46100000000000002</v>
      </c>
      <c r="J324" s="32">
        <v>0.12777777777777777</v>
      </c>
      <c r="K324" s="33">
        <v>0.29722222222222222</v>
      </c>
      <c r="L324" s="32">
        <f t="shared" si="14"/>
        <v>-5.3222222222222226E-2</v>
      </c>
      <c r="M324" s="33">
        <f t="shared" si="14"/>
        <v>-0.1637777777777778</v>
      </c>
    </row>
    <row r="325" spans="1:13">
      <c r="A325" s="26">
        <v>860</v>
      </c>
      <c r="B325" s="27" t="s">
        <v>333</v>
      </c>
      <c r="C325" s="28">
        <v>4371</v>
      </c>
      <c r="D325" s="29">
        <v>9</v>
      </c>
      <c r="E325" s="30">
        <v>1.0796492434663023</v>
      </c>
      <c r="F325" s="31">
        <v>4.8000000000000001E-2</v>
      </c>
      <c r="G325" s="31">
        <v>0.34899999999999998</v>
      </c>
      <c r="H325" s="32">
        <v>4.3999999999999997E-2</v>
      </c>
      <c r="I325" s="33">
        <v>0.33400000000000002</v>
      </c>
      <c r="J325" s="32">
        <v>4.12280701754386E-2</v>
      </c>
      <c r="K325" s="33">
        <v>0.29269005847953217</v>
      </c>
      <c r="L325" s="32">
        <f t="shared" si="14"/>
        <v>-2.7719298245613977E-3</v>
      </c>
      <c r="M325" s="33">
        <f t="shared" si="14"/>
        <v>-4.1309941520467852E-2</v>
      </c>
    </row>
    <row r="326" spans="1:13">
      <c r="A326" s="26">
        <v>861</v>
      </c>
      <c r="B326" s="27" t="s">
        <v>334</v>
      </c>
      <c r="C326" s="28">
        <v>5239</v>
      </c>
      <c r="D326" s="29">
        <v>6</v>
      </c>
      <c r="E326" s="30">
        <v>0.84806038601184763</v>
      </c>
      <c r="F326" s="31">
        <v>3.1E-2</v>
      </c>
      <c r="G326" s="31">
        <v>0.23100000000000001</v>
      </c>
      <c r="H326" s="32">
        <v>3.1E-2</v>
      </c>
      <c r="I326" s="33">
        <v>0.23100000000000001</v>
      </c>
      <c r="J326" s="32">
        <v>3.1250000000000007E-2</v>
      </c>
      <c r="K326" s="33">
        <v>0.23117559523809525</v>
      </c>
      <c r="L326" s="32">
        <f t="shared" si="14"/>
        <v>2.5000000000000716E-4</v>
      </c>
      <c r="M326" s="33">
        <f t="shared" si="14"/>
        <v>1.7559523809523858E-4</v>
      </c>
    </row>
    <row r="327" spans="1:13">
      <c r="A327" s="26">
        <v>862</v>
      </c>
      <c r="B327" s="27" t="s">
        <v>335</v>
      </c>
      <c r="C327" s="28">
        <v>2746</v>
      </c>
      <c r="D327" s="29">
        <v>3</v>
      </c>
      <c r="E327" s="30">
        <v>1.02136347065257</v>
      </c>
      <c r="F327" s="31">
        <v>7.0000000000000001E-3</v>
      </c>
      <c r="G327" s="31">
        <v>5.3999999999999999E-2</v>
      </c>
      <c r="H327" s="32">
        <v>6.0000000000000001E-3</v>
      </c>
      <c r="I327" s="33">
        <v>4.8000000000000001E-2</v>
      </c>
      <c r="J327" s="32">
        <v>5.555555555555554E-3</v>
      </c>
      <c r="K327" s="33">
        <v>4.7222222222222221E-2</v>
      </c>
      <c r="L327" s="32">
        <f t="shared" ref="L327:M370" si="15">J327-H327</f>
        <v>-4.4444444444444609E-4</v>
      </c>
      <c r="M327" s="33">
        <f t="shared" si="15"/>
        <v>-7.7777777777778001E-4</v>
      </c>
    </row>
    <row r="328" spans="1:13">
      <c r="A328" s="26">
        <v>864</v>
      </c>
      <c r="B328" s="27" t="s">
        <v>336</v>
      </c>
      <c r="C328" s="28">
        <v>1333</v>
      </c>
      <c r="D328" s="29">
        <v>0</v>
      </c>
      <c r="E328" s="30">
        <v>0.90796699174793694</v>
      </c>
      <c r="F328" s="31">
        <v>0</v>
      </c>
      <c r="G328" s="31">
        <v>0.30399999999999999</v>
      </c>
      <c r="H328" s="32">
        <v>0</v>
      </c>
      <c r="I328" s="33">
        <v>0.28299999999999997</v>
      </c>
      <c r="J328" s="32">
        <v>1.2499999999999997E-2</v>
      </c>
      <c r="K328" s="33">
        <v>0.47239583333333335</v>
      </c>
      <c r="L328" s="32">
        <f t="shared" si="15"/>
        <v>1.2499999999999997E-2</v>
      </c>
      <c r="M328" s="33">
        <f t="shared" si="15"/>
        <v>0.18939583333333337</v>
      </c>
    </row>
    <row r="329" spans="1:13">
      <c r="A329" s="26">
        <v>865</v>
      </c>
      <c r="B329" s="27" t="s">
        <v>337</v>
      </c>
      <c r="C329" s="28">
        <v>2258</v>
      </c>
      <c r="D329" s="29">
        <v>4</v>
      </c>
      <c r="E329" s="30">
        <v>1.0475421472937005</v>
      </c>
      <c r="F329" s="31">
        <v>0.1</v>
      </c>
      <c r="G329" s="31">
        <v>0.60099999999999998</v>
      </c>
      <c r="H329" s="32">
        <v>0.1</v>
      </c>
      <c r="I329" s="33">
        <v>0.60099999999999998</v>
      </c>
      <c r="J329" s="32">
        <v>0.10000000000000002</v>
      </c>
      <c r="K329" s="33">
        <v>0.60096153846153844</v>
      </c>
      <c r="L329" s="32">
        <f t="shared" si="15"/>
        <v>0</v>
      </c>
      <c r="M329" s="33">
        <f t="shared" si="15"/>
        <v>-3.8461538461542766E-5</v>
      </c>
    </row>
    <row r="330" spans="1:13">
      <c r="A330" s="26">
        <v>880</v>
      </c>
      <c r="B330" s="27" t="s">
        <v>338</v>
      </c>
      <c r="C330" s="28">
        <v>2614</v>
      </c>
      <c r="D330" s="29">
        <v>6</v>
      </c>
      <c r="E330" s="30">
        <v>0.96927147239263844</v>
      </c>
      <c r="F330" s="31">
        <v>1.9E-2</v>
      </c>
      <c r="G330" s="31">
        <v>0.20200000000000001</v>
      </c>
      <c r="H330" s="32">
        <v>1.7000000000000001E-2</v>
      </c>
      <c r="I330" s="33">
        <v>0.18099999999999999</v>
      </c>
      <c r="J330" s="32">
        <v>1.7241379310344827E-2</v>
      </c>
      <c r="K330" s="33">
        <v>0.18103448275862069</v>
      </c>
      <c r="L330" s="32">
        <f t="shared" si="15"/>
        <v>2.4137931034482613E-4</v>
      </c>
      <c r="M330" s="33">
        <f t="shared" si="15"/>
        <v>3.4482758620696385E-5</v>
      </c>
    </row>
    <row r="331" spans="1:13">
      <c r="A331" s="26">
        <v>881</v>
      </c>
      <c r="B331" s="27" t="s">
        <v>339</v>
      </c>
      <c r="C331" s="28">
        <v>2455</v>
      </c>
      <c r="D331" s="29">
        <v>34</v>
      </c>
      <c r="E331" s="30">
        <v>1.0040892193308555</v>
      </c>
      <c r="F331" s="31">
        <v>0.28100000000000003</v>
      </c>
      <c r="G331" s="31">
        <v>0.62</v>
      </c>
      <c r="H331" s="32">
        <v>0.27100000000000002</v>
      </c>
      <c r="I331" s="33">
        <v>0.59799999999999998</v>
      </c>
      <c r="J331" s="32">
        <v>0.36333333333333334</v>
      </c>
      <c r="K331" s="33">
        <v>0.80833333333333335</v>
      </c>
      <c r="L331" s="32">
        <f t="shared" si="15"/>
        <v>9.2333333333333323E-2</v>
      </c>
      <c r="M331" s="33">
        <f t="shared" si="15"/>
        <v>0.21033333333333337</v>
      </c>
    </row>
    <row r="332" spans="1:13">
      <c r="A332" s="26">
        <v>882</v>
      </c>
      <c r="B332" s="27" t="s">
        <v>340</v>
      </c>
      <c r="C332" s="28">
        <v>2141</v>
      </c>
      <c r="D332" s="29">
        <v>6</v>
      </c>
      <c r="E332" s="30">
        <v>0.88186416861826722</v>
      </c>
      <c r="F332" s="31">
        <v>0.104</v>
      </c>
      <c r="G332" s="31">
        <v>0.374</v>
      </c>
      <c r="H332" s="32">
        <v>9.6000000000000002E-2</v>
      </c>
      <c r="I332" s="33">
        <v>0.35799999999999998</v>
      </c>
      <c r="J332" s="32">
        <v>7.0238095238095238E-2</v>
      </c>
      <c r="K332" s="33">
        <v>0.39970238095238098</v>
      </c>
      <c r="L332" s="32">
        <f t="shared" si="15"/>
        <v>-2.5761904761904764E-2</v>
      </c>
      <c r="M332" s="33">
        <f t="shared" si="15"/>
        <v>4.1702380952380991E-2</v>
      </c>
    </row>
    <row r="333" spans="1:13">
      <c r="A333" s="26">
        <v>884</v>
      </c>
      <c r="B333" s="27" t="s">
        <v>341</v>
      </c>
      <c r="C333" s="28">
        <v>1942</v>
      </c>
      <c r="D333" s="29">
        <v>4</v>
      </c>
      <c r="E333" s="30">
        <v>1.2314293085655317</v>
      </c>
      <c r="F333" s="31">
        <v>5.2190000000000003</v>
      </c>
      <c r="G333" s="31">
        <v>4.5119999999999996</v>
      </c>
      <c r="H333" s="32">
        <v>4.9450000000000003</v>
      </c>
      <c r="I333" s="33">
        <v>4.274</v>
      </c>
      <c r="J333" s="32">
        <v>5.898148148148147</v>
      </c>
      <c r="K333" s="33">
        <v>7.9347222222222236</v>
      </c>
      <c r="L333" s="32">
        <f t="shared" si="15"/>
        <v>0.95314814814814675</v>
      </c>
      <c r="M333" s="33">
        <f t="shared" si="15"/>
        <v>3.6607222222222235</v>
      </c>
    </row>
    <row r="334" spans="1:13">
      <c r="A334" s="26">
        <v>885</v>
      </c>
      <c r="B334" s="27" t="s">
        <v>342</v>
      </c>
      <c r="C334" s="28">
        <v>1947</v>
      </c>
      <c r="D334" s="29">
        <v>1</v>
      </c>
      <c r="E334" s="30">
        <v>0.98417780061664994</v>
      </c>
      <c r="F334" s="31">
        <v>0.186</v>
      </c>
      <c r="G334" s="31">
        <v>7.0999999999999994E-2</v>
      </c>
      <c r="H334" s="32">
        <v>0.186</v>
      </c>
      <c r="I334" s="33">
        <v>7.0999999999999994E-2</v>
      </c>
      <c r="J334" s="32">
        <v>0.16956521739130437</v>
      </c>
      <c r="K334" s="33">
        <v>6.5217391304347824E-2</v>
      </c>
      <c r="L334" s="32">
        <f t="shared" si="15"/>
        <v>-1.6434782608695631E-2</v>
      </c>
      <c r="M334" s="33">
        <f t="shared" si="15"/>
        <v>-5.7826086956521694E-3</v>
      </c>
    </row>
    <row r="335" spans="1:13">
      <c r="A335" s="26">
        <v>886</v>
      </c>
      <c r="B335" s="27" t="s">
        <v>343</v>
      </c>
      <c r="C335" s="28">
        <v>1070</v>
      </c>
      <c r="D335" s="29">
        <v>0</v>
      </c>
      <c r="E335" s="30">
        <v>0.98665420560747641</v>
      </c>
      <c r="F335" s="31">
        <v>0.125</v>
      </c>
      <c r="G335" s="31">
        <v>0.3</v>
      </c>
      <c r="H335" s="32">
        <v>0.125</v>
      </c>
      <c r="I335" s="33">
        <v>0.3</v>
      </c>
      <c r="J335" s="32">
        <v>0.10416666666666667</v>
      </c>
      <c r="K335" s="33">
        <v>0.25</v>
      </c>
      <c r="L335" s="32">
        <f t="shared" si="15"/>
        <v>-2.0833333333333329E-2</v>
      </c>
      <c r="M335" s="33">
        <f t="shared" si="15"/>
        <v>-4.9999999999999989E-2</v>
      </c>
    </row>
    <row r="336" spans="1:13">
      <c r="A336" s="26">
        <v>887</v>
      </c>
      <c r="B336" s="27" t="s">
        <v>344</v>
      </c>
      <c r="C336" s="28">
        <v>1876</v>
      </c>
      <c r="D336" s="29">
        <v>95</v>
      </c>
      <c r="E336" s="30">
        <v>1.0052161706906233</v>
      </c>
      <c r="F336" s="31">
        <v>0.115</v>
      </c>
      <c r="G336" s="31">
        <v>0.29599999999999999</v>
      </c>
      <c r="H336" s="32">
        <v>0.115</v>
      </c>
      <c r="I336" s="33">
        <v>0.29599999999999999</v>
      </c>
      <c r="J336" s="32">
        <v>0.16339285714285715</v>
      </c>
      <c r="K336" s="33">
        <v>0.16562499999999997</v>
      </c>
      <c r="L336" s="32">
        <f t="shared" si="15"/>
        <v>4.839285714285714E-2</v>
      </c>
      <c r="M336" s="33">
        <f t="shared" si="15"/>
        <v>-0.13037500000000002</v>
      </c>
    </row>
    <row r="337" spans="1:13">
      <c r="A337" s="26">
        <v>889</v>
      </c>
      <c r="B337" s="27" t="s">
        <v>345</v>
      </c>
      <c r="C337" s="28">
        <v>2605</v>
      </c>
      <c r="D337" s="29">
        <v>5</v>
      </c>
      <c r="E337" s="30">
        <v>1.0484461538461536</v>
      </c>
      <c r="F337" s="31">
        <v>0.28499999999999998</v>
      </c>
      <c r="G337" s="31">
        <v>0.33100000000000002</v>
      </c>
      <c r="H337" s="32">
        <v>0.26600000000000001</v>
      </c>
      <c r="I337" s="33">
        <v>0.307</v>
      </c>
      <c r="J337" s="32">
        <v>0.29310344827586204</v>
      </c>
      <c r="K337" s="33">
        <v>0.33979885057471271</v>
      </c>
      <c r="L337" s="32">
        <f t="shared" si="15"/>
        <v>2.710344827586203E-2</v>
      </c>
      <c r="M337" s="33">
        <f t="shared" si="15"/>
        <v>3.2798850574712712E-2</v>
      </c>
    </row>
    <row r="338" spans="1:13">
      <c r="A338" s="26">
        <v>890</v>
      </c>
      <c r="B338" s="27" t="s">
        <v>346</v>
      </c>
      <c r="C338" s="28">
        <v>4</v>
      </c>
      <c r="D338" s="29">
        <v>0</v>
      </c>
      <c r="E338" s="30">
        <v>0.73</v>
      </c>
      <c r="F338" s="31">
        <v>0</v>
      </c>
      <c r="G338" s="31">
        <v>0</v>
      </c>
      <c r="H338" s="32">
        <v>0</v>
      </c>
      <c r="I338" s="33">
        <v>0</v>
      </c>
      <c r="J338" s="32">
        <v>0</v>
      </c>
      <c r="K338" s="33">
        <v>0</v>
      </c>
      <c r="L338" s="32">
        <f t="shared" si="15"/>
        <v>0</v>
      </c>
      <c r="M338" s="33">
        <f t="shared" si="15"/>
        <v>0</v>
      </c>
    </row>
    <row r="339" spans="1:13">
      <c r="A339" s="26">
        <v>901</v>
      </c>
      <c r="B339" s="27" t="s">
        <v>347</v>
      </c>
      <c r="C339" s="28">
        <v>3166</v>
      </c>
      <c r="D339" s="29">
        <v>17</v>
      </c>
      <c r="E339" s="30">
        <v>0.90099714194982572</v>
      </c>
      <c r="F339" s="31">
        <v>5.6000000000000001E-2</v>
      </c>
      <c r="G339" s="31">
        <v>0.14000000000000001</v>
      </c>
      <c r="H339" s="32">
        <v>5.3999999999999999E-2</v>
      </c>
      <c r="I339" s="33">
        <v>0.13600000000000001</v>
      </c>
      <c r="J339" s="32">
        <v>5.6060606060606061E-2</v>
      </c>
      <c r="K339" s="33">
        <v>0.14015151515151517</v>
      </c>
      <c r="L339" s="32">
        <f t="shared" si="15"/>
        <v>2.0606060606060614E-3</v>
      </c>
      <c r="M339" s="33">
        <f t="shared" si="15"/>
        <v>4.151515151515156E-3</v>
      </c>
    </row>
    <row r="340" spans="1:13">
      <c r="A340" s="26">
        <v>910</v>
      </c>
      <c r="B340" s="27" t="s">
        <v>348</v>
      </c>
      <c r="C340" s="28">
        <v>3171</v>
      </c>
      <c r="D340" s="29">
        <v>0</v>
      </c>
      <c r="E340" s="30">
        <v>1.0390160832544937</v>
      </c>
      <c r="F340" s="31">
        <v>0.32400000000000001</v>
      </c>
      <c r="G340" s="31">
        <v>1.1140000000000001</v>
      </c>
      <c r="H340" s="32">
        <v>0.28899999999999998</v>
      </c>
      <c r="I340" s="33">
        <v>1.05</v>
      </c>
      <c r="J340" s="32">
        <v>0.28947368421052627</v>
      </c>
      <c r="K340" s="33">
        <v>0.96710526315789458</v>
      </c>
      <c r="L340" s="32">
        <f t="shared" si="15"/>
        <v>4.7368421052629284E-4</v>
      </c>
      <c r="M340" s="33">
        <f t="shared" si="15"/>
        <v>-8.2894736842105465E-2</v>
      </c>
    </row>
    <row r="341" spans="1:13">
      <c r="A341" s="26">
        <v>913</v>
      </c>
      <c r="B341" s="27" t="s">
        <v>349</v>
      </c>
      <c r="C341" s="28">
        <v>3803</v>
      </c>
      <c r="D341" s="29">
        <v>13</v>
      </c>
      <c r="E341" s="30">
        <v>1.1538839050131926</v>
      </c>
      <c r="F341" s="31">
        <v>0.115</v>
      </c>
      <c r="G341" s="31">
        <v>0.44600000000000001</v>
      </c>
      <c r="H341" s="32">
        <v>0.11</v>
      </c>
      <c r="I341" s="33">
        <v>0.42499999999999999</v>
      </c>
      <c r="J341" s="32">
        <v>0.15</v>
      </c>
      <c r="K341" s="33">
        <v>0.42517361111111107</v>
      </c>
      <c r="L341" s="32">
        <f t="shared" si="15"/>
        <v>3.9999999999999994E-2</v>
      </c>
      <c r="M341" s="33">
        <f t="shared" si="15"/>
        <v>1.7361111111108274E-4</v>
      </c>
    </row>
    <row r="342" spans="1:13">
      <c r="A342" s="26">
        <v>915</v>
      </c>
      <c r="B342" s="27" t="s">
        <v>350</v>
      </c>
      <c r="C342" s="28">
        <v>4223</v>
      </c>
      <c r="D342" s="29">
        <v>17</v>
      </c>
      <c r="E342" s="30">
        <v>1.0269186875891576</v>
      </c>
      <c r="F342" s="31">
        <v>0.151</v>
      </c>
      <c r="G342" s="31">
        <v>0.40500000000000003</v>
      </c>
      <c r="H342" s="32">
        <v>0.14799999999999999</v>
      </c>
      <c r="I342" s="33">
        <v>0.39600000000000002</v>
      </c>
      <c r="J342" s="32">
        <v>0.11179775280898875</v>
      </c>
      <c r="K342" s="33">
        <v>0.23160112359550564</v>
      </c>
      <c r="L342" s="32">
        <f t="shared" si="15"/>
        <v>-3.6202247191011241E-2</v>
      </c>
      <c r="M342" s="33">
        <f t="shared" si="15"/>
        <v>-0.16439887640449438</v>
      </c>
    </row>
    <row r="343" spans="1:13">
      <c r="A343" s="26">
        <v>916</v>
      </c>
      <c r="B343" s="27" t="s">
        <v>351</v>
      </c>
      <c r="C343" s="28">
        <v>2046</v>
      </c>
      <c r="D343" s="29">
        <v>7</v>
      </c>
      <c r="E343" s="30">
        <v>0.97316821971554679</v>
      </c>
      <c r="F343" s="31">
        <v>0.11899999999999999</v>
      </c>
      <c r="G343" s="31">
        <v>0.23599999999999999</v>
      </c>
      <c r="H343" s="32">
        <v>0.109</v>
      </c>
      <c r="I343" s="33">
        <v>0.215</v>
      </c>
      <c r="J343" s="32">
        <v>0.10869565217391304</v>
      </c>
      <c r="K343" s="33">
        <v>0.2152173913043478</v>
      </c>
      <c r="L343" s="32">
        <f t="shared" si="15"/>
        <v>-3.0434782608695921E-4</v>
      </c>
      <c r="M343" s="33">
        <f t="shared" si="15"/>
        <v>2.1739130434780818E-4</v>
      </c>
    </row>
    <row r="344" spans="1:13">
      <c r="A344" s="26">
        <v>917</v>
      </c>
      <c r="B344" s="27" t="s">
        <v>352</v>
      </c>
      <c r="C344" s="28">
        <v>3738</v>
      </c>
      <c r="D344" s="29">
        <v>13</v>
      </c>
      <c r="E344" s="30">
        <v>0.95545234899328879</v>
      </c>
      <c r="F344" s="31">
        <v>0.34899999999999998</v>
      </c>
      <c r="G344" s="31">
        <v>0.44500000000000001</v>
      </c>
      <c r="H344" s="32">
        <v>0.34899999999999998</v>
      </c>
      <c r="I344" s="33">
        <v>0.44500000000000001</v>
      </c>
      <c r="J344" s="32">
        <v>0.36022727272727273</v>
      </c>
      <c r="K344" s="33">
        <v>0.51079545454545461</v>
      </c>
      <c r="L344" s="32">
        <f t="shared" si="15"/>
        <v>1.1227272727272752E-2</v>
      </c>
      <c r="M344" s="33">
        <f t="shared" si="15"/>
        <v>6.5795454545454601E-2</v>
      </c>
    </row>
    <row r="345" spans="1:13">
      <c r="A345" s="26">
        <v>918</v>
      </c>
      <c r="B345" s="27" t="s">
        <v>353</v>
      </c>
      <c r="C345" s="28">
        <v>4967</v>
      </c>
      <c r="D345" s="29">
        <v>0</v>
      </c>
      <c r="E345" s="30">
        <v>0.91932554862089755</v>
      </c>
      <c r="F345" s="31">
        <v>0.153</v>
      </c>
      <c r="G345" s="31">
        <v>0.16400000000000001</v>
      </c>
      <c r="H345" s="32">
        <v>0.14699999999999999</v>
      </c>
      <c r="I345" s="33">
        <v>0.161</v>
      </c>
      <c r="J345" s="32">
        <v>0.19365079365079366</v>
      </c>
      <c r="K345" s="33">
        <v>0.32744708994708988</v>
      </c>
      <c r="L345" s="32">
        <f t="shared" si="15"/>
        <v>4.6650793650793665E-2</v>
      </c>
      <c r="M345" s="33">
        <f t="shared" si="15"/>
        <v>0.16644708994708987</v>
      </c>
    </row>
    <row r="346" spans="1:13">
      <c r="A346" s="26">
        <v>920</v>
      </c>
      <c r="B346" s="27" t="s">
        <v>354</v>
      </c>
      <c r="C346" s="28">
        <v>4139</v>
      </c>
      <c r="D346" s="29">
        <v>19</v>
      </c>
      <c r="E346" s="30">
        <v>1.1586189320388347</v>
      </c>
      <c r="F346" s="31">
        <v>0.19600000000000001</v>
      </c>
      <c r="G346" s="31">
        <v>0.04</v>
      </c>
      <c r="H346" s="32">
        <v>0.187</v>
      </c>
      <c r="I346" s="33">
        <v>3.7999999999999999E-2</v>
      </c>
      <c r="J346" s="32">
        <v>0.18723404255319151</v>
      </c>
      <c r="K346" s="33">
        <v>3.7234042553191488E-2</v>
      </c>
      <c r="L346" s="32">
        <f t="shared" si="15"/>
        <v>2.3404255319151024E-4</v>
      </c>
      <c r="M346" s="33">
        <f t="shared" si="15"/>
        <v>-7.6595744680851147E-4</v>
      </c>
    </row>
    <row r="347" spans="1:13">
      <c r="A347" s="26">
        <v>921</v>
      </c>
      <c r="B347" s="27" t="s">
        <v>355</v>
      </c>
      <c r="C347" s="28">
        <v>3275</v>
      </c>
      <c r="D347" s="29">
        <v>14</v>
      </c>
      <c r="E347" s="30">
        <v>0.98197792088316427</v>
      </c>
      <c r="F347" s="31">
        <v>1.6E-2</v>
      </c>
      <c r="G347" s="31">
        <v>6.4000000000000001E-2</v>
      </c>
      <c r="H347" s="32">
        <v>1.4999999999999999E-2</v>
      </c>
      <c r="I347" s="33">
        <v>5.8999999999999997E-2</v>
      </c>
      <c r="J347" s="32">
        <v>0.10725806451612906</v>
      </c>
      <c r="K347" s="33">
        <v>8.8306451612903222E-2</v>
      </c>
      <c r="L347" s="32">
        <f t="shared" si="15"/>
        <v>9.2258064516129057E-2</v>
      </c>
      <c r="M347" s="33">
        <f t="shared" si="15"/>
        <v>2.9306451612903225E-2</v>
      </c>
    </row>
    <row r="348" spans="1:13">
      <c r="A348" s="26">
        <v>931</v>
      </c>
      <c r="B348" s="27" t="s">
        <v>356</v>
      </c>
      <c r="C348" s="28">
        <v>2356</v>
      </c>
      <c r="D348" s="29">
        <v>15</v>
      </c>
      <c r="E348" s="30">
        <v>0.92804357112345126</v>
      </c>
      <c r="F348" s="31">
        <v>0.02</v>
      </c>
      <c r="G348" s="31">
        <v>6.4000000000000001E-2</v>
      </c>
      <c r="H348" s="32">
        <v>1.9E-2</v>
      </c>
      <c r="I348" s="33">
        <v>5.8999999999999997E-2</v>
      </c>
      <c r="J348" s="32">
        <v>1.5151515151515152E-2</v>
      </c>
      <c r="K348" s="33">
        <v>8.257575757575758E-2</v>
      </c>
      <c r="L348" s="32">
        <f t="shared" si="15"/>
        <v>-3.8484848484848476E-3</v>
      </c>
      <c r="M348" s="33">
        <f t="shared" si="15"/>
        <v>2.3575757575757583E-2</v>
      </c>
    </row>
    <row r="349" spans="1:13">
      <c r="A349" s="26">
        <v>932</v>
      </c>
      <c r="B349" s="27" t="s">
        <v>357</v>
      </c>
      <c r="C349" s="28">
        <v>4966</v>
      </c>
      <c r="D349" s="29">
        <v>9</v>
      </c>
      <c r="E349" s="30">
        <v>1.0987976598749227</v>
      </c>
      <c r="F349" s="31">
        <v>8.2000000000000003E-2</v>
      </c>
      <c r="G349" s="31">
        <v>0.28599999999999998</v>
      </c>
      <c r="H349" s="32">
        <v>7.0000000000000007E-2</v>
      </c>
      <c r="I349" s="33">
        <v>0.24199999999999999</v>
      </c>
      <c r="J349" s="32">
        <v>6.5441176470588253E-2</v>
      </c>
      <c r="K349" s="33">
        <v>0.20625000000000004</v>
      </c>
      <c r="L349" s="32">
        <f t="shared" si="15"/>
        <v>-4.5588235294117541E-3</v>
      </c>
      <c r="M349" s="33">
        <f t="shared" si="15"/>
        <v>-3.5749999999999948E-2</v>
      </c>
    </row>
    <row r="350" spans="1:13">
      <c r="A350" s="26">
        <v>933</v>
      </c>
      <c r="B350" s="27" t="s">
        <v>358</v>
      </c>
      <c r="C350" s="28">
        <v>3211</v>
      </c>
      <c r="D350" s="29">
        <v>0</v>
      </c>
      <c r="E350" s="30">
        <v>1.039349112426035</v>
      </c>
      <c r="F350" s="31">
        <v>0.185</v>
      </c>
      <c r="G350" s="31">
        <v>0.37</v>
      </c>
      <c r="H350" s="32">
        <v>0.18</v>
      </c>
      <c r="I350" s="33">
        <v>0.36</v>
      </c>
      <c r="J350" s="32">
        <v>0.15750000000000003</v>
      </c>
      <c r="K350" s="33">
        <v>0.31468750000000001</v>
      </c>
      <c r="L350" s="32">
        <f t="shared" si="15"/>
        <v>-2.2499999999999964E-2</v>
      </c>
      <c r="M350" s="33">
        <f t="shared" si="15"/>
        <v>-4.5312499999999978E-2</v>
      </c>
    </row>
    <row r="351" spans="1:13">
      <c r="A351" s="26">
        <v>934</v>
      </c>
      <c r="B351" s="27" t="s">
        <v>359</v>
      </c>
      <c r="C351" s="28">
        <v>2064</v>
      </c>
      <c r="D351" s="29">
        <v>1</v>
      </c>
      <c r="E351" s="30">
        <v>0.97998545807077075</v>
      </c>
      <c r="F351" s="31">
        <v>7.0000000000000007E-2</v>
      </c>
      <c r="G351" s="31">
        <v>0</v>
      </c>
      <c r="H351" s="32">
        <v>7.0000000000000007E-2</v>
      </c>
      <c r="I351" s="33">
        <v>0</v>
      </c>
      <c r="J351" s="32">
        <v>6.9565217391304349E-2</v>
      </c>
      <c r="K351" s="33">
        <v>0</v>
      </c>
      <c r="L351" s="32">
        <f t="shared" si="15"/>
        <v>-4.3478260869565799E-4</v>
      </c>
      <c r="M351" s="33">
        <f t="shared" si="15"/>
        <v>0</v>
      </c>
    </row>
    <row r="352" spans="1:13">
      <c r="A352" s="26">
        <v>936</v>
      </c>
      <c r="B352" s="40" t="s">
        <v>360</v>
      </c>
      <c r="C352" s="28">
        <v>3889</v>
      </c>
      <c r="D352" s="29">
        <v>8</v>
      </c>
      <c r="E352" s="30">
        <v>0.91404277248131871</v>
      </c>
      <c r="F352" s="31">
        <v>6.2E-2</v>
      </c>
      <c r="G352" s="31">
        <v>0.40100000000000002</v>
      </c>
      <c r="H352" s="32">
        <v>6.2E-2</v>
      </c>
      <c r="I352" s="33">
        <v>0.40100000000000002</v>
      </c>
      <c r="J352" s="32">
        <v>6.2195121951219519E-2</v>
      </c>
      <c r="K352" s="33">
        <v>0.40121951219512203</v>
      </c>
      <c r="L352" s="32">
        <f t="shared" si="15"/>
        <v>1.9512195121951931E-4</v>
      </c>
      <c r="M352" s="33">
        <f t="shared" si="15"/>
        <v>2.1951219512200693E-4</v>
      </c>
    </row>
    <row r="353" spans="1:13">
      <c r="A353" s="26">
        <v>937</v>
      </c>
      <c r="B353" s="27" t="s">
        <v>361</v>
      </c>
      <c r="C353" s="28">
        <v>1921</v>
      </c>
      <c r="D353" s="29">
        <v>6</v>
      </c>
      <c r="E353" s="30">
        <v>1.0188146214099216</v>
      </c>
      <c r="F353" s="31">
        <v>6.0999999999999999E-2</v>
      </c>
      <c r="G353" s="31">
        <v>0.15</v>
      </c>
      <c r="H353" s="32">
        <v>5.8000000000000003E-2</v>
      </c>
      <c r="I353" s="33">
        <v>0.14299999999999999</v>
      </c>
      <c r="J353" s="32">
        <v>4.2592592592592592E-2</v>
      </c>
      <c r="K353" s="33">
        <v>0.10555555555555556</v>
      </c>
      <c r="L353" s="32">
        <f t="shared" si="15"/>
        <v>-1.5407407407407411E-2</v>
      </c>
      <c r="M353" s="33">
        <f t="shared" si="15"/>
        <v>-3.7444444444444433E-2</v>
      </c>
    </row>
    <row r="354" spans="1:13">
      <c r="A354" s="26">
        <v>939</v>
      </c>
      <c r="B354" s="27" t="s">
        <v>362</v>
      </c>
      <c r="C354" s="28">
        <v>4152</v>
      </c>
      <c r="D354" s="29">
        <v>9</v>
      </c>
      <c r="E354" s="30">
        <v>1.0255684286748743</v>
      </c>
      <c r="F354" s="31">
        <v>0.53600000000000003</v>
      </c>
      <c r="G354" s="31">
        <v>0.40600000000000003</v>
      </c>
      <c r="H354" s="32">
        <v>0.51500000000000001</v>
      </c>
      <c r="I354" s="33">
        <v>0.38800000000000001</v>
      </c>
      <c r="J354" s="32">
        <v>0.66063829787234041</v>
      </c>
      <c r="K354" s="33">
        <v>0.5949468085106383</v>
      </c>
      <c r="L354" s="32">
        <f t="shared" si="15"/>
        <v>0.14563829787234039</v>
      </c>
      <c r="M354" s="33">
        <f t="shared" si="15"/>
        <v>0.20694680851063829</v>
      </c>
    </row>
    <row r="355" spans="1:13">
      <c r="A355" s="26">
        <v>942</v>
      </c>
      <c r="B355" s="27" t="s">
        <v>363</v>
      </c>
      <c r="C355" s="28">
        <v>2094</v>
      </c>
      <c r="D355" s="29">
        <v>25</v>
      </c>
      <c r="E355" s="30">
        <v>1.2013823102948291</v>
      </c>
      <c r="F355" s="31">
        <v>0.35299999999999998</v>
      </c>
      <c r="G355" s="31">
        <v>0.16400000000000001</v>
      </c>
      <c r="H355" s="32">
        <v>0.33500000000000002</v>
      </c>
      <c r="I355" s="33">
        <v>0.156</v>
      </c>
      <c r="J355" s="32">
        <v>0.47399999999999992</v>
      </c>
      <c r="K355" s="33">
        <v>1.2350000000000001</v>
      </c>
      <c r="L355" s="32">
        <f t="shared" si="15"/>
        <v>0.1389999999999999</v>
      </c>
      <c r="M355" s="33">
        <f t="shared" si="15"/>
        <v>1.0790000000000002</v>
      </c>
    </row>
    <row r="356" spans="1:13">
      <c r="A356" s="26">
        <v>943</v>
      </c>
      <c r="B356" s="27" t="s">
        <v>364</v>
      </c>
      <c r="C356" s="28">
        <v>2007</v>
      </c>
      <c r="D356" s="29">
        <v>3</v>
      </c>
      <c r="E356" s="30">
        <v>0.87390219560878235</v>
      </c>
      <c r="F356" s="31">
        <v>2.4E-2</v>
      </c>
      <c r="G356" s="31">
        <v>0.14699999999999999</v>
      </c>
      <c r="H356" s="32">
        <v>2.1000000000000001E-2</v>
      </c>
      <c r="I356" s="33">
        <v>0.128</v>
      </c>
      <c r="J356" s="32">
        <v>0.26666666666666666</v>
      </c>
      <c r="K356" s="33">
        <v>0.14682539682539683</v>
      </c>
      <c r="L356" s="32">
        <f t="shared" si="15"/>
        <v>0.24566666666666667</v>
      </c>
      <c r="M356" s="33">
        <f t="shared" si="15"/>
        <v>1.8825396825396828E-2</v>
      </c>
    </row>
    <row r="357" spans="1:13">
      <c r="A357" s="26">
        <v>944</v>
      </c>
      <c r="B357" s="27" t="s">
        <v>365</v>
      </c>
      <c r="C357" s="28">
        <v>1516</v>
      </c>
      <c r="D357" s="29">
        <v>22</v>
      </c>
      <c r="E357" s="30">
        <v>0.97536144578313255</v>
      </c>
      <c r="F357" s="31">
        <v>8.4000000000000005E-2</v>
      </c>
      <c r="G357" s="31">
        <v>7.0000000000000007E-2</v>
      </c>
      <c r="H357" s="32">
        <v>7.9000000000000001E-2</v>
      </c>
      <c r="I357" s="33">
        <v>6.6000000000000003E-2</v>
      </c>
      <c r="J357" s="32">
        <v>0.16136363636363635</v>
      </c>
      <c r="K357" s="33">
        <v>0.13295454545454544</v>
      </c>
      <c r="L357" s="32">
        <f t="shared" si="15"/>
        <v>8.2363636363636347E-2</v>
      </c>
      <c r="M357" s="33">
        <f t="shared" si="15"/>
        <v>6.6954545454545433E-2</v>
      </c>
    </row>
    <row r="358" spans="1:13">
      <c r="A358" s="26">
        <v>945</v>
      </c>
      <c r="B358" s="27" t="s">
        <v>366</v>
      </c>
      <c r="C358" s="28">
        <v>3549</v>
      </c>
      <c r="D358" s="29">
        <v>0</v>
      </c>
      <c r="E358" s="30">
        <v>1.0320118343195273</v>
      </c>
      <c r="F358" s="31">
        <v>4.2999999999999997E-2</v>
      </c>
      <c r="G358" s="31">
        <v>3.7999999999999999E-2</v>
      </c>
      <c r="H358" s="32">
        <v>4.2000000000000003E-2</v>
      </c>
      <c r="I358" s="33">
        <v>9.8000000000000004E-2</v>
      </c>
      <c r="J358" s="32">
        <v>4.671052631578948E-2</v>
      </c>
      <c r="K358" s="33">
        <v>0.14375000000000002</v>
      </c>
      <c r="L358" s="32">
        <f t="shared" si="15"/>
        <v>4.7105263157894775E-3</v>
      </c>
      <c r="M358" s="33">
        <f t="shared" si="15"/>
        <v>4.5750000000000013E-2</v>
      </c>
    </row>
    <row r="359" spans="1:13">
      <c r="A359" s="26">
        <v>946</v>
      </c>
      <c r="B359" s="27" t="s">
        <v>367</v>
      </c>
      <c r="C359" s="28">
        <v>1707</v>
      </c>
      <c r="D359" s="29">
        <v>5</v>
      </c>
      <c r="E359" s="30">
        <v>1.3093713278495895</v>
      </c>
      <c r="F359" s="31">
        <v>8.2000000000000003E-2</v>
      </c>
      <c r="G359" s="31">
        <v>0.05</v>
      </c>
      <c r="H359" s="32">
        <v>7.3999999999999996E-2</v>
      </c>
      <c r="I359" s="33">
        <v>4.7E-2</v>
      </c>
      <c r="J359" s="32">
        <v>7.3809523809523797E-2</v>
      </c>
      <c r="K359" s="33">
        <v>4.2857142857142851E-2</v>
      </c>
      <c r="L359" s="32">
        <f t="shared" si="15"/>
        <v>-1.9047619047619924E-4</v>
      </c>
      <c r="M359" s="33">
        <f t="shared" si="15"/>
        <v>-4.1428571428571495E-3</v>
      </c>
    </row>
    <row r="360" spans="1:13">
      <c r="A360" s="26">
        <v>947</v>
      </c>
      <c r="B360" s="27" t="s">
        <v>368</v>
      </c>
      <c r="C360" s="28">
        <v>2188</v>
      </c>
      <c r="D360" s="29">
        <v>15</v>
      </c>
      <c r="E360" s="30">
        <v>1.1198435342844</v>
      </c>
      <c r="F360" s="31">
        <v>0.16300000000000001</v>
      </c>
      <c r="G360" s="31">
        <v>0.38100000000000001</v>
      </c>
      <c r="H360" s="32">
        <v>0.156</v>
      </c>
      <c r="I360" s="33">
        <v>0.36599999999999999</v>
      </c>
      <c r="J360" s="32">
        <v>0.17407407407407405</v>
      </c>
      <c r="K360" s="33">
        <v>0.43703703703703706</v>
      </c>
      <c r="L360" s="32">
        <f t="shared" si="15"/>
        <v>1.8074074074074048E-2</v>
      </c>
      <c r="M360" s="33">
        <f t="shared" si="15"/>
        <v>7.1037037037037065E-2</v>
      </c>
    </row>
    <row r="361" spans="1:13">
      <c r="A361" s="26">
        <v>948</v>
      </c>
      <c r="B361" s="27" t="s">
        <v>369</v>
      </c>
      <c r="C361" s="28">
        <v>1028</v>
      </c>
      <c r="D361" s="29">
        <v>92</v>
      </c>
      <c r="E361" s="30">
        <v>0.93228632478632489</v>
      </c>
      <c r="F361" s="31">
        <v>7.2999999999999995E-2</v>
      </c>
      <c r="G361" s="31">
        <v>0.373</v>
      </c>
      <c r="H361" s="32">
        <v>6.7000000000000004E-2</v>
      </c>
      <c r="I361" s="33">
        <v>0.33900000000000002</v>
      </c>
      <c r="J361" s="32">
        <v>6.6666666666666666E-2</v>
      </c>
      <c r="K361" s="33">
        <v>0.31041666666666662</v>
      </c>
      <c r="L361" s="32">
        <f t="shared" si="15"/>
        <v>-3.3333333333333826E-4</v>
      </c>
      <c r="M361" s="33">
        <f t="shared" si="15"/>
        <v>-2.8583333333333405E-2</v>
      </c>
    </row>
    <row r="362" spans="1:13">
      <c r="A362" s="26">
        <v>949</v>
      </c>
      <c r="B362" s="27" t="s">
        <v>370</v>
      </c>
      <c r="C362" s="28">
        <v>1802</v>
      </c>
      <c r="D362" s="29">
        <v>25</v>
      </c>
      <c r="E362" s="30">
        <v>1.0505064715813173</v>
      </c>
      <c r="F362" s="31">
        <v>0.224</v>
      </c>
      <c r="G362" s="31">
        <v>1.167</v>
      </c>
      <c r="H362" s="32">
        <v>0.21299999999999999</v>
      </c>
      <c r="I362" s="33">
        <v>1.167</v>
      </c>
      <c r="J362" s="32">
        <v>0.17115384615384616</v>
      </c>
      <c r="K362" s="33">
        <v>0.94615384615384623</v>
      </c>
      <c r="L362" s="32">
        <f t="shared" si="15"/>
        <v>-4.1846153846153838E-2</v>
      </c>
      <c r="M362" s="33">
        <f t="shared" si="15"/>
        <v>-0.2208461538461538</v>
      </c>
    </row>
    <row r="363" spans="1:13">
      <c r="A363" s="26">
        <v>951</v>
      </c>
      <c r="B363" s="27" t="s">
        <v>371</v>
      </c>
      <c r="C363" s="28">
        <v>9453</v>
      </c>
      <c r="D363" s="29">
        <v>28</v>
      </c>
      <c r="E363" s="30">
        <v>1.0425453580901858</v>
      </c>
      <c r="F363" s="31">
        <v>0.73899999999999999</v>
      </c>
      <c r="G363" s="31">
        <v>0.71499999999999997</v>
      </c>
      <c r="H363" s="32">
        <v>0.68899999999999995</v>
      </c>
      <c r="I363" s="33">
        <v>0.66700000000000004</v>
      </c>
      <c r="J363" s="32">
        <v>0.74660194174757288</v>
      </c>
      <c r="K363" s="33">
        <v>0.68713592233009702</v>
      </c>
      <c r="L363" s="32">
        <f t="shared" si="15"/>
        <v>5.7601941747572938E-2</v>
      </c>
      <c r="M363" s="33">
        <f t="shared" si="15"/>
        <v>2.0135922330096978E-2</v>
      </c>
    </row>
    <row r="364" spans="1:13">
      <c r="A364" s="26">
        <v>953</v>
      </c>
      <c r="B364" s="27" t="s">
        <v>372</v>
      </c>
      <c r="C364" s="28">
        <v>3841</v>
      </c>
      <c r="D364" s="29">
        <v>44</v>
      </c>
      <c r="E364" s="30">
        <v>1.1387042401896232</v>
      </c>
      <c r="F364" s="31">
        <v>0.65200000000000002</v>
      </c>
      <c r="G364" s="31">
        <v>0.38900000000000001</v>
      </c>
      <c r="H364" s="32">
        <v>0.622</v>
      </c>
      <c r="I364" s="33">
        <v>0.371</v>
      </c>
      <c r="J364" s="32">
        <v>0.45824175824175828</v>
      </c>
      <c r="K364" s="33">
        <v>0.25563186813186817</v>
      </c>
      <c r="L364" s="32">
        <f t="shared" si="15"/>
        <v>-0.16375824175824172</v>
      </c>
      <c r="M364" s="33">
        <f t="shared" si="15"/>
        <v>-0.11536813186813183</v>
      </c>
    </row>
    <row r="365" spans="1:13">
      <c r="A365" s="26">
        <v>954</v>
      </c>
      <c r="B365" s="27" t="s">
        <v>373</v>
      </c>
      <c r="C365" s="28">
        <v>2636</v>
      </c>
      <c r="D365" s="29">
        <v>1</v>
      </c>
      <c r="E365" s="30">
        <v>1.1477988614800763</v>
      </c>
      <c r="F365" s="31">
        <v>0.127</v>
      </c>
      <c r="G365" s="31">
        <v>0.28699999999999998</v>
      </c>
      <c r="H365" s="32">
        <v>0.11799999999999999</v>
      </c>
      <c r="I365" s="33">
        <v>0.26800000000000002</v>
      </c>
      <c r="J365" s="32">
        <v>0.10757575757575757</v>
      </c>
      <c r="K365" s="33">
        <v>0.24318181818181819</v>
      </c>
      <c r="L365" s="32">
        <f t="shared" si="15"/>
        <v>-1.0424242424242419E-2</v>
      </c>
      <c r="M365" s="33">
        <f t="shared" si="15"/>
        <v>-2.4818181818181823E-2</v>
      </c>
    </row>
    <row r="366" spans="1:13">
      <c r="A366" s="26">
        <v>957</v>
      </c>
      <c r="B366" s="27" t="s">
        <v>374</v>
      </c>
      <c r="C366" s="28">
        <v>6947</v>
      </c>
      <c r="D366" s="29">
        <v>16</v>
      </c>
      <c r="E366" s="30">
        <v>0.99923820516520001</v>
      </c>
      <c r="F366" s="31">
        <v>0.20699999999999999</v>
      </c>
      <c r="G366" s="31">
        <v>0.73499999999999999</v>
      </c>
      <c r="H366" s="32">
        <v>0.20399999999999999</v>
      </c>
      <c r="I366" s="33">
        <v>0.72499999999999998</v>
      </c>
      <c r="J366" s="32">
        <v>0.28632478632478625</v>
      </c>
      <c r="K366" s="33">
        <v>0.57435897435897432</v>
      </c>
      <c r="L366" s="32">
        <f t="shared" si="15"/>
        <v>8.2324786324786264E-2</v>
      </c>
      <c r="M366" s="33">
        <f t="shared" si="15"/>
        <v>-0.15064102564102566</v>
      </c>
    </row>
    <row r="367" spans="1:13">
      <c r="A367" s="26">
        <v>958</v>
      </c>
      <c r="B367" s="27" t="s">
        <v>375</v>
      </c>
      <c r="C367" s="28">
        <v>4954</v>
      </c>
      <c r="D367" s="29">
        <v>4</v>
      </c>
      <c r="E367" s="30">
        <v>1.020462626262626</v>
      </c>
      <c r="F367" s="31">
        <v>0.106</v>
      </c>
      <c r="G367" s="31">
        <v>0.28199999999999997</v>
      </c>
      <c r="H367" s="32">
        <v>0.10299999999999999</v>
      </c>
      <c r="I367" s="33">
        <v>0.27200000000000002</v>
      </c>
      <c r="J367" s="32">
        <v>0.10648148148148148</v>
      </c>
      <c r="K367" s="33">
        <v>0.28217592592592589</v>
      </c>
      <c r="L367" s="32">
        <f t="shared" si="15"/>
        <v>3.4814814814814882E-3</v>
      </c>
      <c r="M367" s="33">
        <f t="shared" si="15"/>
        <v>1.0175925925925866E-2</v>
      </c>
    </row>
    <row r="368" spans="1:13">
      <c r="A368" s="26">
        <v>959</v>
      </c>
      <c r="B368" s="27" t="s">
        <v>376</v>
      </c>
      <c r="C368" s="28">
        <v>4789</v>
      </c>
      <c r="D368" s="29">
        <v>44</v>
      </c>
      <c r="E368" s="30">
        <v>1.3617323498419427</v>
      </c>
      <c r="F368" s="31">
        <v>0.28999999999999998</v>
      </c>
      <c r="G368" s="31">
        <v>0.68200000000000005</v>
      </c>
      <c r="H368" s="32">
        <v>0.28499999999999998</v>
      </c>
      <c r="I368" s="33">
        <v>0.66900000000000004</v>
      </c>
      <c r="J368" s="32">
        <v>0.27692307692307694</v>
      </c>
      <c r="K368" s="33">
        <v>0.53500000000000003</v>
      </c>
      <c r="L368" s="32">
        <f t="shared" si="15"/>
        <v>-8.0769230769230371E-3</v>
      </c>
      <c r="M368" s="33">
        <f t="shared" si="15"/>
        <v>-0.13400000000000001</v>
      </c>
    </row>
    <row r="369" spans="1:13">
      <c r="A369" s="26">
        <v>965</v>
      </c>
      <c r="B369" s="27" t="s">
        <v>377</v>
      </c>
      <c r="C369" s="28">
        <v>2402</v>
      </c>
      <c r="D369" s="29">
        <v>11</v>
      </c>
      <c r="E369" s="30">
        <v>0.93230865746549541</v>
      </c>
      <c r="F369" s="31">
        <v>0.187</v>
      </c>
      <c r="G369" s="31">
        <v>0.191</v>
      </c>
      <c r="H369" s="32">
        <v>0.17899999999999999</v>
      </c>
      <c r="I369" s="33">
        <v>0.183</v>
      </c>
      <c r="J369" s="32">
        <v>0.18695652173913044</v>
      </c>
      <c r="K369" s="33">
        <v>0.19076086956521737</v>
      </c>
      <c r="L369" s="32">
        <f t="shared" si="15"/>
        <v>7.9565217391304455E-3</v>
      </c>
      <c r="M369" s="33">
        <f t="shared" si="15"/>
        <v>7.7608695652173765E-3</v>
      </c>
    </row>
    <row r="370" spans="1:13">
      <c r="A370" s="41">
        <v>982</v>
      </c>
      <c r="B370" s="42" t="s">
        <v>378</v>
      </c>
      <c r="C370" s="43">
        <v>10681</v>
      </c>
      <c r="D370" s="44">
        <v>34</v>
      </c>
      <c r="E370" s="45">
        <v>0.99460880999342605</v>
      </c>
      <c r="F370" s="46">
        <v>0.32100000000000001</v>
      </c>
      <c r="G370" s="46">
        <v>0.39900000000000002</v>
      </c>
      <c r="H370" s="47">
        <v>0.30299999999999999</v>
      </c>
      <c r="I370" s="48">
        <v>0.376</v>
      </c>
      <c r="J370" s="47">
        <v>0.37058823529411766</v>
      </c>
      <c r="K370" s="48">
        <v>0.39471288515406161</v>
      </c>
      <c r="L370" s="47">
        <f t="shared" si="15"/>
        <v>6.7588235294117671E-2</v>
      </c>
      <c r="M370" s="48">
        <f t="shared" si="15"/>
        <v>1.8712885154061609E-2</v>
      </c>
    </row>
  </sheetData>
  <mergeCells count="5">
    <mergeCell ref="A1:I1"/>
    <mergeCell ref="C4:E4"/>
    <mergeCell ref="F4:I4"/>
    <mergeCell ref="J4:K4"/>
    <mergeCell ref="L4:M4"/>
  </mergeCells>
  <printOptions gridLines="1"/>
  <pageMargins left="0.25" right="0.25" top="0.4" bottom="0.6" header="0.3" footer="0.3"/>
  <pageSetup scale="90" fitToHeight="0" orientation="landscape" r:id="rId1"/>
  <headerFooter>
    <oddFooter>&amp;LCHSRA, UW - Madison&amp;CCMI - &amp;P&amp;RAugust 23,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Facility CMIs</vt:lpstr>
      <vt:lpstr>'Facility CMIs'!Print_Area</vt:lpstr>
      <vt:lpstr>'Facility CMIs'!Print_Titles</vt:lpstr>
    </vt:vector>
  </TitlesOfParts>
  <Company>CHSRA  U.W. - Madison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Robinson</dc:creator>
  <cp:lastModifiedBy>jsauer</cp:lastModifiedBy>
  <dcterms:created xsi:type="dcterms:W3CDTF">2017-10-02T16:23:19Z</dcterms:created>
  <dcterms:modified xsi:type="dcterms:W3CDTF">2017-10-03T23:00:04Z</dcterms:modified>
</cp:coreProperties>
</file>